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4\CONSULTAS\LPcM\"/>
    </mc:Choice>
  </mc:AlternateContent>
  <xr:revisionPtr revIDLastSave="0" documentId="13_ncr:1_{1DF28E5A-A536-4FA6-A863-D2EEF6C14AE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elitos" sheetId="2" r:id="rId1"/>
    <sheet name="provincia" sheetId="3" r:id="rId2"/>
    <sheet name="sentencia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5" l="1"/>
  <c r="O12" i="5"/>
  <c r="N12" i="5"/>
  <c r="M12" i="5"/>
  <c r="L12" i="5"/>
  <c r="K12" i="5"/>
  <c r="J12" i="5"/>
  <c r="I12" i="5"/>
  <c r="H12" i="5"/>
  <c r="H3" i="5" s="1"/>
  <c r="G12" i="5"/>
  <c r="G3" i="5" s="1"/>
  <c r="F12" i="5"/>
  <c r="F3" i="5" s="1"/>
  <c r="E12" i="5"/>
  <c r="E3" i="5" s="1"/>
  <c r="C12" i="5"/>
  <c r="B12" i="5"/>
  <c r="P11" i="5"/>
  <c r="O11" i="5"/>
  <c r="N11" i="5"/>
  <c r="B4" i="5"/>
  <c r="J3" i="5"/>
  <c r="I3" i="5"/>
  <c r="C3" i="5"/>
  <c r="B3" i="5"/>
  <c r="J2" i="5"/>
  <c r="J4" i="5" s="1"/>
  <c r="I2" i="5"/>
  <c r="I4" i="5" s="1"/>
  <c r="C2" i="5"/>
  <c r="C4" i="5" s="1"/>
  <c r="B2" i="5"/>
  <c r="N34" i="3"/>
  <c r="N33" i="3"/>
  <c r="N32" i="3"/>
  <c r="N27" i="3"/>
  <c r="Q22" i="3"/>
  <c r="P22" i="3"/>
  <c r="N31" i="3" s="1"/>
  <c r="O22" i="3"/>
  <c r="N22" i="3"/>
  <c r="N29" i="3" s="1"/>
  <c r="M22" i="3"/>
  <c r="L22" i="3"/>
  <c r="K22" i="3"/>
  <c r="N30" i="3" s="1"/>
  <c r="J22" i="3"/>
  <c r="I22" i="3"/>
  <c r="H22" i="3"/>
  <c r="G22" i="3"/>
  <c r="F22" i="3"/>
  <c r="N28" i="3" s="1"/>
  <c r="E22" i="3"/>
  <c r="D22" i="3"/>
  <c r="C22" i="3"/>
  <c r="B22" i="3"/>
  <c r="U25" i="2"/>
  <c r="T25" i="2"/>
  <c r="S25" i="2"/>
  <c r="R25" i="2"/>
  <c r="Q25" i="2"/>
  <c r="P25" i="2"/>
  <c r="O25" i="2"/>
  <c r="N25" i="2"/>
  <c r="V25" i="2" s="1"/>
  <c r="M25" i="2"/>
  <c r="L25" i="2"/>
  <c r="K25" i="2"/>
  <c r="J25" i="2"/>
  <c r="I25" i="2"/>
  <c r="H25" i="2"/>
  <c r="G25" i="2"/>
  <c r="F25" i="2"/>
  <c r="E25" i="2"/>
  <c r="D25" i="2"/>
  <c r="C25" i="2"/>
  <c r="V24" i="2"/>
  <c r="V23" i="2"/>
  <c r="V22" i="2"/>
  <c r="V21" i="2"/>
  <c r="V20" i="2"/>
  <c r="W20" i="2" s="1"/>
  <c r="V19" i="2"/>
  <c r="W19" i="2" s="1"/>
  <c r="V18" i="2"/>
  <c r="W18" i="2" s="1"/>
  <c r="V17" i="2"/>
  <c r="V16" i="2"/>
  <c r="V15" i="2"/>
  <c r="V14" i="2"/>
  <c r="V13" i="2"/>
  <c r="V12" i="2"/>
  <c r="W12" i="2" s="1"/>
  <c r="V11" i="2"/>
  <c r="W11" i="2" s="1"/>
  <c r="V10" i="2"/>
  <c r="W10" i="2" s="1"/>
  <c r="V9" i="2"/>
  <c r="Y8" i="2"/>
  <c r="V8" i="2"/>
  <c r="V7" i="2"/>
  <c r="V6" i="2"/>
  <c r="V5" i="2"/>
  <c r="W5" i="2" s="1"/>
  <c r="V4" i="2"/>
  <c r="W4" i="2" s="1"/>
  <c r="V3" i="2"/>
  <c r="W3" i="2" s="1"/>
  <c r="W21" i="2" l="1"/>
  <c r="W13" i="2"/>
  <c r="W9" i="2"/>
  <c r="W17" i="2"/>
  <c r="W15" i="2"/>
  <c r="W6" i="2"/>
  <c r="W7" i="2"/>
  <c r="W14" i="2"/>
  <c r="W22" i="2"/>
  <c r="W8" i="2"/>
  <c r="W23" i="2"/>
  <c r="W16" i="2"/>
  <c r="W24" i="2"/>
  <c r="E2" i="5"/>
  <c r="E4" i="5" s="1"/>
  <c r="F2" i="5"/>
  <c r="F4" i="5" s="1"/>
  <c r="G2" i="5"/>
  <c r="G4" i="5" s="1"/>
  <c r="H2" i="5"/>
  <c r="H4" i="5" s="1"/>
</calcChain>
</file>

<file path=xl/sharedStrings.xml><?xml version="1.0" encoding="utf-8"?>
<sst xmlns="http://schemas.openxmlformats.org/spreadsheetml/2006/main" count="201" uniqueCount="61">
  <si>
    <t>Delito</t>
  </si>
  <si>
    <t>Total por delito</t>
  </si>
  <si>
    <t>Ponderación</t>
  </si>
  <si>
    <t>Incumplimiento de una medida de protección</t>
  </si>
  <si>
    <t>-</t>
  </si>
  <si>
    <t>Maltrato</t>
  </si>
  <si>
    <t>Amenazas contra una mujer</t>
  </si>
  <si>
    <t>Violencia emocional</t>
  </si>
  <si>
    <t>Ofensas a la dignidad</t>
  </si>
  <si>
    <t>Infracción ley penalización de violencia contra la mujer</t>
  </si>
  <si>
    <t>Daño patrimonial</t>
  </si>
  <si>
    <t>Violación contra una mujer</t>
  </si>
  <si>
    <t>Sustracción patrimonial</t>
  </si>
  <si>
    <t>Incumplimiento de deberes agravado</t>
  </si>
  <si>
    <t>Restricción a la libertad de tránsito</t>
  </si>
  <si>
    <t>Restricción a la autodeterminación</t>
  </si>
  <si>
    <t>Femicidio (tentativa de)</t>
  </si>
  <si>
    <t>Conductas sexuales abusivas</t>
  </si>
  <si>
    <t>Fraude de simulación sobre bienes susceptibles de ser gananciales</t>
  </si>
  <si>
    <t>Femicidio</t>
  </si>
  <si>
    <t>Explotación sexual de una mujer</t>
  </si>
  <si>
    <t>Limitación al ejercicio del derecho de propiedad</t>
  </si>
  <si>
    <t>Formas agravadas de violencia sexual</t>
  </si>
  <si>
    <t>Explotación económica de la mujer</t>
  </si>
  <si>
    <t>Distracción de las utilidades de las actividades económicas familiares</t>
  </si>
  <si>
    <t>Total por año</t>
  </si>
  <si>
    <t>TOTAL</t>
  </si>
  <si>
    <t>Primero San José</t>
  </si>
  <si>
    <t>Segundo San José</t>
  </si>
  <si>
    <t>Tercero San José</t>
  </si>
  <si>
    <t>Primero Alajuela</t>
  </si>
  <si>
    <t>Segundo Alajuela</t>
  </si>
  <si>
    <t>Tercero Alajuela</t>
  </si>
  <si>
    <t>Cartago</t>
  </si>
  <si>
    <t>Heredia</t>
  </si>
  <si>
    <t>Primero Guanacaste</t>
  </si>
  <si>
    <t>Segundo Guanacaste</t>
  </si>
  <si>
    <t>Puntarenas</t>
  </si>
  <si>
    <t>Primero Zona Sur</t>
  </si>
  <si>
    <t>Segundo Zona Sur</t>
  </si>
  <si>
    <t>Primero Zona Atlántica</t>
  </si>
  <si>
    <t>Segundo Zona Atlática</t>
  </si>
  <si>
    <t>San José</t>
  </si>
  <si>
    <t>Alajuela</t>
  </si>
  <si>
    <t>Guanacaste</t>
  </si>
  <si>
    <t>Zona Sur</t>
  </si>
  <si>
    <t>Zona Atlántica</t>
  </si>
  <si>
    <t>Total por Circuito Judicial</t>
  </si>
  <si>
    <t>CJ</t>
  </si>
  <si>
    <t>Entrada Neta</t>
  </si>
  <si>
    <t>Sentencias</t>
  </si>
  <si>
    <t>Absolutoria</t>
  </si>
  <si>
    <t>Condenatoria</t>
  </si>
  <si>
    <t>Total</t>
  </si>
  <si>
    <t>Obstaculizar el acceso a la justicia</t>
  </si>
  <si>
    <t>Amenazas contra una mujer-violencia psicológica</t>
  </si>
  <si>
    <t>Ofensas a la dignidad- violencia psicológica</t>
  </si>
  <si>
    <t>Restricción a la autodeterminación- violencia psicológica</t>
  </si>
  <si>
    <t>Femicidio Art. 21</t>
  </si>
  <si>
    <t>Femicidio en otros contextos</t>
  </si>
  <si>
    <t>Fraude de simulación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</si>
</sst>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2" borderId="0" xfId="0" applyFill="1"/>
    <xf numFmtId="165" fontId="3" fillId="3" borderId="0" xfId="1" applyNumberFormat="1" applyFont="1" applyFill="1" applyAlignment="1">
      <alignment horizontal="center" vertical="center"/>
    </xf>
    <xf numFmtId="10" fontId="0" fillId="4" borderId="0" xfId="2" applyNumberFormat="1" applyFon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5" fontId="3" fillId="5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9" fontId="0" fillId="2" borderId="0" xfId="2" applyFont="1" applyFill="1" applyAlignment="1">
      <alignment horizontal="center" vertical="center"/>
    </xf>
    <xf numFmtId="3" fontId="0" fillId="2" borderId="0" xfId="1" applyNumberFormat="1" applyFon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3" fillId="3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3" fillId="2" borderId="0" xfId="5" applyNumberFormat="1" applyFont="1" applyFill="1" applyAlignment="1">
      <alignment horizontal="center" vertical="center"/>
    </xf>
    <xf numFmtId="0" fontId="0" fillId="2" borderId="2" xfId="0" applyFill="1" applyBorder="1"/>
    <xf numFmtId="3" fontId="0" fillId="2" borderId="2" xfId="1" applyNumberFormat="1" applyFont="1" applyFill="1" applyBorder="1" applyAlignment="1">
      <alignment horizontal="center" vertical="center"/>
    </xf>
    <xf numFmtId="3" fontId="0" fillId="2" borderId="0" xfId="1" applyNumberFormat="1" applyFont="1" applyFill="1" applyBorder="1" applyAlignment="1">
      <alignment horizontal="center" vertical="center"/>
    </xf>
    <xf numFmtId="10" fontId="0" fillId="2" borderId="0" xfId="5" applyNumberFormat="1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0" fontId="0" fillId="2" borderId="0" xfId="0" applyNumberFormat="1" applyFill="1"/>
    <xf numFmtId="0" fontId="3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left" vertical="center"/>
      <protection locked="0"/>
    </xf>
    <xf numFmtId="3" fontId="5" fillId="0" borderId="4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3" fontId="6" fillId="0" borderId="4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9" fontId="0" fillId="0" borderId="0" xfId="5" applyFont="1"/>
    <xf numFmtId="3" fontId="5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Comma 2" xfId="3" xr:uid="{00000000-0005-0000-0000-000000000000}"/>
    <cellStyle name="Millares" xfId="1" builtinId="3"/>
    <cellStyle name="Normal" xfId="0" builtinId="0"/>
    <cellStyle name="Normal 2" xfId="4" xr:uid="{00000000-0005-0000-0000-000003000000}"/>
    <cellStyle name="Porcentaje" xfId="5" builtinId="5"/>
    <cellStyle name="Porcentual 2" xfId="2" xr:uid="{00000000-0005-0000-0000-000005000000}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9611C"/>
      <color rgb="FF222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r>
              <a:rPr lang="es-CR" sz="1600" b="1">
                <a:solidFill>
                  <a:sysClr val="windowText" lastClr="000000"/>
                </a:solidFill>
                <a:latin typeface="+mn-lt"/>
                <a:cs typeface="Aharoni" panose="02010803020104030203" pitchFamily="2" charset="-79"/>
              </a:rPr>
              <a:t>Cantidad de casos entrados en las Fiscalías Penales de Adultos</a:t>
            </a:r>
          </a:p>
          <a:p>
            <a:pPr>
              <a:defRPr b="1">
                <a:solidFill>
                  <a:sysClr val="windowText" lastClr="000000"/>
                </a:solidFill>
                <a:latin typeface="+mn-lt"/>
              </a:defRPr>
            </a:pPr>
            <a:r>
              <a:rPr lang="es-CR" sz="1600" b="1">
                <a:solidFill>
                  <a:sysClr val="windowText" lastClr="000000"/>
                </a:solidFill>
                <a:latin typeface="+mn-lt"/>
                <a:cs typeface="Aharoni" panose="02010803020104030203" pitchFamily="2" charset="-79"/>
              </a:rPr>
              <a:t> por concepto de delitos de  la Ley de Penalización de Violencia contra la Mujer (LPVcM)</a:t>
            </a:r>
          </a:p>
          <a:p>
            <a:pPr>
              <a:defRPr b="1">
                <a:solidFill>
                  <a:sysClr val="windowText" lastClr="000000"/>
                </a:solidFill>
                <a:latin typeface="+mn-lt"/>
              </a:defRPr>
            </a:pPr>
            <a:r>
              <a:rPr lang="es-CR" sz="1600" b="1">
                <a:solidFill>
                  <a:sysClr val="windowText" lastClr="000000"/>
                </a:solidFill>
                <a:latin typeface="+mn-lt"/>
                <a:cs typeface="Aharoni" panose="02010803020104030203" pitchFamily="2" charset="-79"/>
              </a:rPr>
              <a:t>-segregación por los cinco tipos de delitos más denunciados-</a:t>
            </a:r>
          </a:p>
          <a:p>
            <a:pPr>
              <a:defRPr b="1">
                <a:solidFill>
                  <a:sysClr val="windowText" lastClr="000000"/>
                </a:solidFill>
                <a:latin typeface="+mn-lt"/>
              </a:defRPr>
            </a:pPr>
            <a:r>
              <a:rPr lang="en-US" sz="1600" b="1">
                <a:solidFill>
                  <a:sysClr val="windowText" lastClr="000000"/>
                </a:solidFill>
                <a:latin typeface="+mn-lt"/>
                <a:cs typeface="Aharoni" panose="02010803020104030203" pitchFamily="2" charset="-79"/>
              </a:rPr>
              <a:t>Periodo 2018-2022.</a:t>
            </a:r>
            <a:endParaRPr lang="ru-RU" sz="1600" b="1">
              <a:solidFill>
                <a:sysClr val="windowText" lastClr="000000"/>
              </a:solidFill>
              <a:latin typeface="+mn-lt"/>
              <a:cs typeface="Aharoni" panose="02010803020104030203" pitchFamily="2" charset="-79"/>
            </a:endParaRPr>
          </a:p>
        </c:rich>
      </c:tx>
      <c:layout>
        <c:manualLayout>
          <c:xMode val="edge"/>
          <c:yMode val="edge"/>
          <c:x val="0.20810636237315253"/>
          <c:y val="7.324368153045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2.2129994164651619E-2"/>
          <c:y val="0.184242241899535"/>
          <c:w val="0.94290377864597053"/>
          <c:h val="0.6599401003608973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Delitos!$B$3:$F$3</c:f>
              <c:strCache>
                <c:ptCount val="5"/>
                <c:pt idx="0">
                  <c:v>Maltrato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Delitos!$N$2:$U$2</c15:sqref>
                  </c15:fullRef>
                </c:ext>
              </c:extLst>
              <c:f>Delitos!$N$2:$T$2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Delitos!$G$3:$U$3</c15:sqref>
                  </c15:fullRef>
                </c:ext>
              </c:extLst>
              <c:f>(Delitos!$G$3:$M$3,Delitos!$Q$3:$U$3)</c:f>
              <c:numCache>
                <c:formatCode>#,##0</c:formatCode>
                <c:ptCount val="5"/>
                <c:pt idx="0">
                  <c:v>8429</c:v>
                </c:pt>
                <c:pt idx="1">
                  <c:v>8018</c:v>
                </c:pt>
                <c:pt idx="2">
                  <c:v>7990</c:v>
                </c:pt>
                <c:pt idx="3">
                  <c:v>8548</c:v>
                </c:pt>
                <c:pt idx="4">
                  <c:v>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14-4DD9-A6FD-7F7ADC438303}"/>
            </c:ext>
          </c:extLst>
        </c:ser>
        <c:ser>
          <c:idx val="3"/>
          <c:order val="2"/>
          <c:tx>
            <c:strRef>
              <c:f>Delitos!$B$4:$F$4</c:f>
              <c:strCache>
                <c:ptCount val="5"/>
                <c:pt idx="0">
                  <c:v>Incumplimiento de una medida de protección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Delitos!$N$2:$U$2</c15:sqref>
                  </c15:fullRef>
                </c:ext>
              </c:extLst>
              <c:f>Delitos!$N$2:$T$2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Delitos!$G$4:$U$4</c15:sqref>
                  </c15:fullRef>
                </c:ext>
              </c:extLst>
              <c:f>(Delitos!$G$4:$M$4,Delitos!$Q$4:$U$4)</c:f>
              <c:numCache>
                <c:formatCode>#,##0</c:formatCode>
                <c:ptCount val="5"/>
                <c:pt idx="0">
                  <c:v>5639</c:v>
                </c:pt>
                <c:pt idx="1">
                  <c:v>6176</c:v>
                </c:pt>
                <c:pt idx="2">
                  <c:v>5870</c:v>
                </c:pt>
                <c:pt idx="3">
                  <c:v>5730</c:v>
                </c:pt>
                <c:pt idx="4">
                  <c:v>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4-4DD9-A6FD-7F7ADC438303}"/>
            </c:ext>
          </c:extLst>
        </c:ser>
        <c:ser>
          <c:idx val="5"/>
          <c:order val="3"/>
          <c:tx>
            <c:strRef>
              <c:f>Delitos!$B$5:$F$5</c:f>
              <c:strCache>
                <c:ptCount val="5"/>
                <c:pt idx="0">
                  <c:v>Ofensas a la dignidad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Delitos!$N$2:$U$2</c15:sqref>
                  </c15:fullRef>
                </c:ext>
              </c:extLst>
              <c:f>Delitos!$N$2:$T$2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Delitos!$G$5:$U$5</c15:sqref>
                  </c15:fullRef>
                </c:ext>
              </c:extLst>
              <c:f>(Delitos!$G$5:$M$5,Delitos!$Q$5:$U$5)</c:f>
              <c:numCache>
                <c:formatCode>#,##0</c:formatCode>
                <c:ptCount val="5"/>
                <c:pt idx="0">
                  <c:v>3027</c:v>
                </c:pt>
                <c:pt idx="1">
                  <c:v>3912</c:v>
                </c:pt>
                <c:pt idx="2">
                  <c:v>3370</c:v>
                </c:pt>
                <c:pt idx="3">
                  <c:v>3659</c:v>
                </c:pt>
                <c:pt idx="4">
                  <c:v>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14-4DD9-A6FD-7F7ADC438303}"/>
            </c:ext>
          </c:extLst>
        </c:ser>
        <c:ser>
          <c:idx val="0"/>
          <c:order val="4"/>
          <c:tx>
            <c:strRef>
              <c:f>Delitos!$B$6:$F$6</c:f>
              <c:strCache>
                <c:ptCount val="5"/>
                <c:pt idx="0">
                  <c:v>Amenazas contra una mujer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Delitos!$N$2:$U$2</c15:sqref>
                  </c15:fullRef>
                </c:ext>
              </c:extLst>
              <c:f>Delitos!$N$2:$T$2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Delitos!$G$6:$U$6</c15:sqref>
                  </c15:fullRef>
                </c:ext>
              </c:extLst>
              <c:f>(Delitos!$G$6:$M$6,Delitos!$Q$6:$U$6)</c:f>
              <c:numCache>
                <c:formatCode>#,##0</c:formatCode>
                <c:ptCount val="5"/>
                <c:pt idx="0">
                  <c:v>2160</c:v>
                </c:pt>
                <c:pt idx="1">
                  <c:v>2078</c:v>
                </c:pt>
                <c:pt idx="2">
                  <c:v>1857</c:v>
                </c:pt>
                <c:pt idx="3">
                  <c:v>1994</c:v>
                </c:pt>
                <c:pt idx="4">
                  <c:v>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1-49D2-974D-41224EDF6D75}"/>
            </c:ext>
          </c:extLst>
        </c:ser>
        <c:ser>
          <c:idx val="4"/>
          <c:order val="5"/>
          <c:tx>
            <c:strRef>
              <c:f>Delitos!$B$7:$F$7</c:f>
              <c:strCache>
                <c:ptCount val="5"/>
                <c:pt idx="0">
                  <c:v>Daño patrimonial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Delitos!$N$2:$U$2</c15:sqref>
                  </c15:fullRef>
                </c:ext>
              </c:extLst>
              <c:f>Delitos!$N$2:$T$2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Delitos!$G$7:$U$7</c15:sqref>
                  </c15:fullRef>
                </c:ext>
              </c:extLst>
              <c:f>(Delitos!$G$7:$M$7,Delitos!$Q$7:$U$7)</c:f>
              <c:numCache>
                <c:formatCode>General</c:formatCode>
                <c:ptCount val="5"/>
                <c:pt idx="0">
                  <c:v>169</c:v>
                </c:pt>
                <c:pt idx="1">
                  <c:v>225</c:v>
                </c:pt>
                <c:pt idx="2" formatCode="#,##0">
                  <c:v>195</c:v>
                </c:pt>
                <c:pt idx="3" formatCode="#,##0">
                  <c:v>258</c:v>
                </c:pt>
                <c:pt idx="4" formatCode="#,##0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14-475E-A2A5-9C545DD2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229632"/>
        <c:axId val="522311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Delitos!$B$2:$F$2</c15:sqref>
                        </c15:formulaRef>
                      </c:ext>
                    </c:extLst>
                    <c:strCache>
                      <c:ptCount val="5"/>
                      <c:pt idx="0">
                        <c:v>Delito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</c:strCache>
                  </c:strRef>
                </c:tx>
                <c:spPr>
                  <a:solidFill>
                    <a:srgbClr val="E9611C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1200" b="1" i="0" u="none" strike="noStrike" kern="1200" baseline="0">
                          <a:solidFill>
                            <a:schemeClr val="bg1"/>
                          </a:solidFill>
                          <a:latin typeface="Segoe UI Semilight" panose="020B0402040204020203" pitchFamily="34" charset="0"/>
                          <a:ea typeface="+mn-ea"/>
                          <a:cs typeface="Segoe UI Semilight" panose="020B0402040204020203" pitchFamily="34" charset="0"/>
                        </a:defRPr>
                      </a:pPr>
                      <a:endParaRPr lang="es-419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>Delitos!$N$2:$U$2</c15:sqref>
                        </c15:fullRef>
                        <c15:formulaRef>
                          <c15:sqref>Delitos!$N$2:$T$2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Delitos!$G$2:$U$2</c15:sqref>
                        </c15:fullRef>
                        <c15:formulaRef>
                          <c15:sqref>(Delitos!$G$2:$M$2,Delitos!$Q$2:$U$2)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2018</c:v>
                      </c:pt>
                      <c:pt idx="1">
                        <c:v>2019</c:v>
                      </c:pt>
                      <c:pt idx="2">
                        <c:v>2020</c:v>
                      </c:pt>
                      <c:pt idx="3">
                        <c:v>2021</c:v>
                      </c:pt>
                      <c:pt idx="4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B14-4DD9-A6FD-7F7ADC43830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6"/>
          <c:tx>
            <c:strRef>
              <c:f>Delitos!$B$25</c:f>
              <c:strCache>
                <c:ptCount val="1"/>
                <c:pt idx="0">
                  <c:v>Total por año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Delitos!$N$2:$U$2</c15:sqref>
                  </c15:fullRef>
                </c:ext>
              </c:extLst>
              <c:f>Delitos!$N$2:$T$2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Delitos!$N$25:$U$25</c15:sqref>
                  </c15:fullRef>
                </c:ext>
              </c:extLst>
              <c:f>Delitos!$N$25:$T$25</c:f>
              <c:numCache>
                <c:formatCode>#,##0</c:formatCode>
                <c:ptCount val="5"/>
                <c:pt idx="0">
                  <c:v>20130</c:v>
                </c:pt>
                <c:pt idx="1">
                  <c:v>21122</c:v>
                </c:pt>
                <c:pt idx="2">
                  <c:v>19815</c:v>
                </c:pt>
                <c:pt idx="3">
                  <c:v>20780</c:v>
                </c:pt>
                <c:pt idx="4">
                  <c:v>22432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4-475E-A2A5-9C545DD2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29632"/>
        <c:axId val="52231168"/>
      </c:lineChart>
      <c:catAx>
        <c:axId val="522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52231168"/>
        <c:crosses val="autoZero"/>
        <c:auto val="1"/>
        <c:lblAlgn val="ctr"/>
        <c:lblOffset val="100"/>
        <c:noMultiLvlLbl val="0"/>
      </c:catAx>
      <c:valAx>
        <c:axId val="522311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2229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7666902214146308E-2"/>
          <c:y val="0.89421809221469162"/>
          <c:w val="0.63504265091863521"/>
          <c:h val="7.1244380674423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>
                <a:latin typeface="Aharoni" panose="02010803020104030203" pitchFamily="2" charset="-79"/>
                <a:cs typeface="Aharoni" panose="02010803020104030203" pitchFamily="2" charset="-79"/>
              </a:rPr>
              <a:t>Distribución porcentual,según Circuito Judicial, de la cantidad de delitos </a:t>
            </a:r>
          </a:p>
          <a:p>
            <a:pPr>
              <a:defRPr/>
            </a:pPr>
            <a:r>
              <a:rPr lang="en-US" sz="1000" b="0">
                <a:latin typeface="Aharoni" panose="02010803020104030203" pitchFamily="2" charset="-79"/>
                <a:cs typeface="Aharoni" panose="02010803020104030203" pitchFamily="2" charset="-79"/>
              </a:rPr>
              <a:t>de la Ley de Penalización de Violencia contra la Mujer entrados en las Fiscalías Penales de Adultos. </a:t>
            </a:r>
            <a:endParaRPr lang="es-CR" sz="1000" b="0">
              <a:latin typeface="Aharoni" panose="02010803020104030203" pitchFamily="2" charset="-79"/>
              <a:cs typeface="Aharoni" panose="02010803020104030203" pitchFamily="2" charset="-79"/>
            </a:endParaRPr>
          </a:p>
          <a:p>
            <a:pPr>
              <a:defRPr/>
            </a:pPr>
            <a:r>
              <a:rPr lang="en-US" sz="1000" b="0">
                <a:latin typeface="Aharoni" panose="02010803020104030203" pitchFamily="2" charset="-79"/>
                <a:cs typeface="Aharoni" panose="02010803020104030203" pitchFamily="2" charset="-79"/>
              </a:rPr>
              <a:t>Periodo</a:t>
            </a:r>
            <a:r>
              <a:rPr lang="en-US" sz="1000" b="0" baseline="0">
                <a:latin typeface="Aharoni" panose="02010803020104030203" pitchFamily="2" charset="-79"/>
                <a:cs typeface="Aharoni" panose="02010803020104030203" pitchFamily="2" charset="-79"/>
              </a:rPr>
              <a:t> 2022 </a:t>
            </a:r>
            <a:r>
              <a:rPr lang="en-US" sz="1000" b="0">
                <a:latin typeface="Aharoni" panose="02010803020104030203" pitchFamily="2" charset="-79"/>
                <a:cs typeface="Aharoni" panose="02010803020104030203" pitchFamily="2" charset="-79"/>
              </a:rPr>
              <a:t>.</a:t>
            </a:r>
            <a:endParaRPr lang="ru-RU" sz="1000" b="0">
              <a:cs typeface="Aharoni" panose="02010803020104030203" pitchFamily="2" charset="-79"/>
            </a:endParaRPr>
          </a:p>
        </c:rich>
      </c:tx>
      <c:layout>
        <c:manualLayout>
          <c:xMode val="edge"/>
          <c:yMode val="edge"/>
          <c:x val="0.16866766201326283"/>
          <c:y val="2.60406833120994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865223865371314"/>
          <c:y val="0.17437503706662233"/>
          <c:w val="0.4102048216629362"/>
          <c:h val="0.66971317126012875"/>
        </c:manualLayout>
      </c:layout>
      <c:doughnutChart>
        <c:varyColors val="1"/>
        <c:ser>
          <c:idx val="0"/>
          <c:order val="0"/>
          <c:tx>
            <c:strRef>
              <c:f>provincia!$N$26</c:f>
              <c:strCache>
                <c:ptCount val="1"/>
                <c:pt idx="0">
                  <c:v>Entrada Neta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E9611C"/>
              </a:solidFill>
            </c:spPr>
            <c:extLst>
              <c:ext xmlns:c16="http://schemas.microsoft.com/office/drawing/2014/chart" uri="{C3380CC4-5D6E-409C-BE32-E72D297353CC}">
                <c16:uniqueId val="{00000002-106E-4C4F-A801-E593F6D83FCF}"/>
              </c:ext>
            </c:extLst>
          </c:dPt>
          <c:dPt>
            <c:idx val="1"/>
            <c:bubble3D val="0"/>
            <c:spPr>
              <a:solidFill>
                <a:srgbClr val="222128"/>
              </a:solidFill>
            </c:spPr>
            <c:extLst>
              <c:ext xmlns:c16="http://schemas.microsoft.com/office/drawing/2014/chart" uri="{C3380CC4-5D6E-409C-BE32-E72D297353CC}">
                <c16:uniqueId val="{00000003-106E-4C4F-A801-E593F6D83FCF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06E-4C4F-A801-E593F6D83FCF}"/>
              </c:ext>
            </c:extLst>
          </c:dPt>
          <c:dPt>
            <c:idx val="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06E-4C4F-A801-E593F6D83FCF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06E-4C4F-A801-E593F6D83FCF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06E-4C4F-A801-E593F6D83FCF}"/>
              </c:ext>
            </c:extLst>
          </c:dPt>
          <c:dPt>
            <c:idx val="6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06E-4C4F-A801-E593F6D83FCF}"/>
              </c:ext>
            </c:extLst>
          </c:dPt>
          <c:dPt>
            <c:idx val="7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06E-4C4F-A801-E593F6D83FCF}"/>
              </c:ext>
            </c:extLst>
          </c:dPt>
          <c:dLbls>
            <c:dLbl>
              <c:idx val="0"/>
              <c:layout>
                <c:manualLayout>
                  <c:x val="4.8991579277633521E-2"/>
                  <c:y val="-4.221439981637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6E-4C4F-A801-E593F6D83FCF}"/>
                </c:ext>
              </c:extLst>
            </c:dLbl>
            <c:dLbl>
              <c:idx val="1"/>
              <c:layout>
                <c:manualLayout>
                  <c:x val="4.0826316064694501E-2"/>
                  <c:y val="5.554526291628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6E-4C4F-A801-E593F6D83FCF}"/>
                </c:ext>
              </c:extLst>
            </c:dLbl>
            <c:dLbl>
              <c:idx val="2"/>
              <c:layout>
                <c:manualLayout>
                  <c:x val="0"/>
                  <c:y val="6.8876126016194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6E-4C4F-A801-E593F6D83FCF}"/>
                </c:ext>
              </c:extLst>
            </c:dLbl>
            <c:dLbl>
              <c:idx val="3"/>
              <c:layout>
                <c:manualLayout>
                  <c:x val="-5.1713333681946493E-2"/>
                  <c:y val="5.33234523996340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6E-4C4F-A801-E593F6D83FCF}"/>
                </c:ext>
              </c:extLst>
            </c:dLbl>
            <c:dLbl>
              <c:idx val="4"/>
              <c:layout>
                <c:manualLayout>
                  <c:x val="-6.80438601078243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6E-4C4F-A801-E593F6D83FCF}"/>
                </c:ext>
              </c:extLst>
            </c:dLbl>
            <c:dLbl>
              <c:idx val="5"/>
              <c:layout>
                <c:manualLayout>
                  <c:x val="-5.5795965288415954E-2"/>
                  <c:y val="-3.777077878307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6E-4C4F-A801-E593F6D83FCF}"/>
                </c:ext>
              </c:extLst>
            </c:dLbl>
            <c:dLbl>
              <c:idx val="6"/>
              <c:layout>
                <c:manualLayout>
                  <c:x val="-3.6743684458225144E-2"/>
                  <c:y val="-4.44362103330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6E-4C4F-A801-E593F6D83FCF}"/>
                </c:ext>
              </c:extLst>
            </c:dLbl>
            <c:dLbl>
              <c:idx val="7"/>
              <c:layout>
                <c:manualLayout>
                  <c:x val="-1.6330526425877841E-2"/>
                  <c:y val="-6.66543154995426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6E-4C4F-A801-E593F6D83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419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provincia!$M$27:$M$34</c:f>
              <c:strCache>
                <c:ptCount val="8"/>
                <c:pt idx="0">
                  <c:v>San José</c:v>
                </c:pt>
                <c:pt idx="1">
                  <c:v>Alajuela</c:v>
                </c:pt>
                <c:pt idx="2">
                  <c:v>Zona Sur</c:v>
                </c:pt>
                <c:pt idx="3">
                  <c:v>Guanacaste</c:v>
                </c:pt>
                <c:pt idx="4">
                  <c:v>Zona Atlántica</c:v>
                </c:pt>
                <c:pt idx="5">
                  <c:v>Cartago</c:v>
                </c:pt>
                <c:pt idx="6">
                  <c:v>Heredia</c:v>
                </c:pt>
                <c:pt idx="7">
                  <c:v>Puntarenas</c:v>
                </c:pt>
              </c:strCache>
            </c:strRef>
          </c:cat>
          <c:val>
            <c:numRef>
              <c:f>provincia!$N$27:$N$34</c:f>
              <c:numCache>
                <c:formatCode>_(* #\ ##0_);_(* \(#\ ##0\);_(* "-"??_);_(@_)</c:formatCode>
                <c:ptCount val="8"/>
                <c:pt idx="0">
                  <c:v>5203</c:v>
                </c:pt>
                <c:pt idx="1">
                  <c:v>5008</c:v>
                </c:pt>
                <c:pt idx="2">
                  <c:v>2413</c:v>
                </c:pt>
                <c:pt idx="3">
                  <c:v>2988</c:v>
                </c:pt>
                <c:pt idx="4">
                  <c:v>1983</c:v>
                </c:pt>
                <c:pt idx="5">
                  <c:v>1819</c:v>
                </c:pt>
                <c:pt idx="6">
                  <c:v>1715</c:v>
                </c:pt>
                <c:pt idx="7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E-4C4F-A801-E593F6D83F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80"/>
      </c:doughnutChart>
    </c:plotArea>
    <c:plotVisOnly val="1"/>
    <c:dispBlanksAs val="gap"/>
    <c:showDLblsOverMax val="0"/>
  </c:chart>
  <c:txPr>
    <a:bodyPr/>
    <a:lstStyle/>
    <a:p>
      <a:pPr>
        <a:defRPr sz="800"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r>
              <a:rPr lang="en-US">
                <a:latin typeface="Aharoni" panose="02010803020104030203" pitchFamily="2" charset="-79"/>
                <a:cs typeface="Aharoni" panose="02010803020104030203" pitchFamily="2" charset="-79"/>
              </a:rPr>
              <a:t>Cantidad de sentencias dictadas en los Tribunales Penales de Adultos </a:t>
            </a:r>
          </a:p>
          <a:p>
            <a:pPr>
              <a:defRPr/>
            </a:pPr>
            <a:r>
              <a:rPr lang="en-US">
                <a:latin typeface="Aharoni" panose="02010803020104030203" pitchFamily="2" charset="-79"/>
                <a:cs typeface="Aharoni" panose="02010803020104030203" pitchFamily="2" charset="-79"/>
              </a:rPr>
              <a:t>por delitos cometidos en La Ley de Penalización de Violencia contra la Mujer.</a:t>
            </a:r>
            <a:endParaRPr lang="ru-RU">
              <a:cs typeface="Aharoni" panose="02010803020104030203" pitchFamily="2" charset="-79"/>
            </a:endParaRPr>
          </a:p>
          <a:p>
            <a:pPr>
              <a:defRPr/>
            </a:pPr>
            <a:r>
              <a:rPr lang="en-US">
                <a:latin typeface="Aharoni" panose="02010803020104030203" pitchFamily="2" charset="-79"/>
                <a:cs typeface="Aharoni" panose="02010803020104030203" pitchFamily="2" charset="-79"/>
              </a:rPr>
              <a:t>Periodo 2017-2022</a:t>
            </a:r>
            <a:endParaRPr lang="ru-RU">
              <a:cs typeface="Aharoni" panose="02010803020104030203" pitchFamily="2" charset="-79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3.2584577445138069E-2"/>
          <c:y val="0.14671113218205864"/>
          <c:w val="0.8874146311853941"/>
          <c:h val="0.66653305404133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sentencias!$A$10</c:f>
              <c:strCache>
                <c:ptCount val="1"/>
                <c:pt idx="0">
                  <c:v>Absolutoria</c:v>
                </c:pt>
              </c:strCache>
            </c:strRef>
          </c:tx>
          <c:spPr>
            <a:solidFill>
              <a:srgbClr val="E9611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222128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sentencias!$J$9:$P$9</c15:sqref>
                  </c15:fullRef>
                </c:ext>
              </c:extLst>
              <c:f>sentencias!$L$9:$P$9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sentencias!$J$10:$P$10</c15:sqref>
                  </c15:fullRef>
                </c:ext>
              </c:extLst>
              <c:f>sentencias!$L$10:$P$10</c:f>
              <c:numCache>
                <c:formatCode>#,##0</c:formatCode>
                <c:ptCount val="5"/>
                <c:pt idx="0">
                  <c:v>452</c:v>
                </c:pt>
                <c:pt idx="1">
                  <c:v>795</c:v>
                </c:pt>
                <c:pt idx="2">
                  <c:v>622</c:v>
                </c:pt>
                <c:pt idx="3">
                  <c:v>709</c:v>
                </c:pt>
                <c:pt idx="4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A-4A95-8975-593AF92F8413}"/>
            </c:ext>
          </c:extLst>
        </c:ser>
        <c:ser>
          <c:idx val="1"/>
          <c:order val="1"/>
          <c:tx>
            <c:strRef>
              <c:f>sentencias!$A$11</c:f>
              <c:strCache>
                <c:ptCount val="1"/>
                <c:pt idx="0">
                  <c:v>Condenatoria</c:v>
                </c:pt>
              </c:strCache>
            </c:strRef>
          </c:tx>
          <c:spPr>
            <a:solidFill>
              <a:srgbClr val="2221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sentencias!$J$9:$P$9</c15:sqref>
                  </c15:fullRef>
                </c:ext>
              </c:extLst>
              <c:f>sentencias!$L$9:$P$9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sentencias!$J$11:$P$11</c15:sqref>
                  </c15:fullRef>
                </c:ext>
              </c:extLst>
              <c:f>sentencias!$L$11:$P$11</c:f>
              <c:numCache>
                <c:formatCode>#,##0</c:formatCode>
                <c:ptCount val="5"/>
                <c:pt idx="0">
                  <c:v>730</c:v>
                </c:pt>
                <c:pt idx="1">
                  <c:v>989</c:v>
                </c:pt>
                <c:pt idx="2">
                  <c:v>768</c:v>
                </c:pt>
                <c:pt idx="3">
                  <c:v>830</c:v>
                </c:pt>
                <c:pt idx="4">
                  <c:v>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EA-4A95-8975-593AF92F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728256"/>
        <c:axId val="83729792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rgbClr val="00B0F0"/>
                    </a:solidFill>
                    <a:latin typeface="Segoe UI Semilight" panose="020B0402040204020203" pitchFamily="34" charset="0"/>
                    <a:ea typeface="+mn-ea"/>
                    <a:cs typeface="Segoe UI Semilight" panose="020B0402040204020203" pitchFamily="34" charset="0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sentencias!$J$9:$P$9</c15:sqref>
                  </c15:fullRef>
                </c:ext>
              </c:extLst>
              <c:f>sentencias!$L$9:$P$9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sentencias!$J$12:$P$12</c15:sqref>
                  </c15:fullRef>
                </c:ext>
              </c:extLst>
              <c:f>sentencias!$L$12:$P$12</c:f>
              <c:numCache>
                <c:formatCode>#,##0</c:formatCode>
                <c:ptCount val="5"/>
                <c:pt idx="0">
                  <c:v>1182</c:v>
                </c:pt>
                <c:pt idx="1">
                  <c:v>1784</c:v>
                </c:pt>
                <c:pt idx="2">
                  <c:v>1390</c:v>
                </c:pt>
                <c:pt idx="3">
                  <c:v>1539</c:v>
                </c:pt>
                <c:pt idx="4">
                  <c:v>1873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AEA-4A95-8975-593AF92F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28256"/>
        <c:axId val="83729792"/>
      </c:lineChart>
      <c:catAx>
        <c:axId val="8372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Semilight" panose="020B0402040204020203" pitchFamily="34" charset="0"/>
                <a:ea typeface="+mn-ea"/>
                <a:cs typeface="Segoe UI Semilight" panose="020B0402040204020203" pitchFamily="34" charset="0"/>
              </a:defRPr>
            </a:pPr>
            <a:endParaRPr lang="es-419"/>
          </a:p>
        </c:txPr>
        <c:crossAx val="83729792"/>
        <c:crosses val="autoZero"/>
        <c:auto val="1"/>
        <c:lblAlgn val="ctr"/>
        <c:lblOffset val="100"/>
        <c:noMultiLvlLbl val="0"/>
      </c:catAx>
      <c:valAx>
        <c:axId val="837297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8372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11555580530132"/>
          <c:y val="0.90480026432866101"/>
          <c:w val="0.33849155375754031"/>
          <c:h val="3.57421641275106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Semilight" panose="020B0402040204020203" pitchFamily="34" charset="0"/>
              <a:ea typeface="+mn-ea"/>
              <a:cs typeface="Segoe UI Semilight" panose="020B0402040204020203" pitchFamily="34" charset="0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s-419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347134</xdr:colOff>
      <xdr:row>30</xdr:row>
      <xdr:rowOff>118532</xdr:rowOff>
    </xdr:from>
    <xdr:to>
      <xdr:col>24</xdr:col>
      <xdr:colOff>321734</xdr:colOff>
      <xdr:row>84</xdr:row>
      <xdr:rowOff>82549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190499</xdr:colOff>
      <xdr:row>3</xdr:row>
      <xdr:rowOff>52917</xdr:rowOff>
    </xdr:from>
    <xdr:to>
      <xdr:col>29</xdr:col>
      <xdr:colOff>258108</xdr:colOff>
      <xdr:row>10</xdr:row>
      <xdr:rowOff>31750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481A3981-20EF-4C03-B183-DC48945BF456}"/>
            </a:ext>
          </a:extLst>
        </xdr:cNvPr>
        <xdr:cNvSpPr/>
      </xdr:nvSpPr>
      <xdr:spPr>
        <a:xfrm>
          <a:off x="13959416" y="497417"/>
          <a:ext cx="2131359" cy="1016000"/>
        </a:xfrm>
        <a:prstGeom prst="rect">
          <a:avLst/>
        </a:prstGeom>
        <a:solidFill>
          <a:srgbClr val="E9611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  <xdr:twoCellAnchor>
    <xdr:from>
      <xdr:col>26</xdr:col>
      <xdr:colOff>300814</xdr:colOff>
      <xdr:row>11</xdr:row>
      <xdr:rowOff>145055</xdr:rowOff>
    </xdr:from>
    <xdr:to>
      <xdr:col>29</xdr:col>
      <xdr:colOff>368423</xdr:colOff>
      <xdr:row>18</xdr:row>
      <xdr:rowOff>123888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F0E69758-99B9-4623-A42C-D668E9A4C198}"/>
            </a:ext>
          </a:extLst>
        </xdr:cNvPr>
        <xdr:cNvSpPr/>
      </xdr:nvSpPr>
      <xdr:spPr>
        <a:xfrm>
          <a:off x="14069731" y="1774888"/>
          <a:ext cx="2131359" cy="1016000"/>
        </a:xfrm>
        <a:prstGeom prst="rect">
          <a:avLst/>
        </a:prstGeom>
        <a:solidFill>
          <a:srgbClr val="2221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R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0.68637</cdr:x>
      <cdr:y>0.96682</cdr:y>
    </cdr:from>
    <cdr:to>
      <cdr:x>0.95166</cdr:x>
      <cdr:y>0.99194</cdr:y>
    </cdr:to>
    <cdr:pic>
      <cdr:nvPicPr>
        <cdr:cNvPr id="2" name="1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5A765762-968C-414B-A58A-D0847160D02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58981" y="7512466"/>
          <a:ext cx="3153555" cy="19519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2011680</xdr:colOff>
      <xdr:row>27</xdr:row>
      <xdr:rowOff>15239</xdr:rowOff>
    </xdr:from>
    <xdr:to>
      <xdr:col>8</xdr:col>
      <xdr:colOff>579120</xdr:colOff>
      <xdr:row>61</xdr:row>
      <xdr:rowOff>22860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F145BC57-622A-4605-AFA0-8469AE910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0.34182</cdr:x>
      <cdr:y>0.95009</cdr:y>
    </cdr:from>
    <cdr:to>
      <cdr:x>0.74353</cdr:x>
      <cdr:y>0.97773</cdr:y>
    </cdr:to>
    <cdr:pic>
      <cdr:nvPicPr>
        <cdr:cNvPr id="3" name="2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967BB1EA-547C-4BF4-892C-E2BDB63767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89906" y="5430776"/>
          <a:ext cx="3748845" cy="15799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487680</xdr:colOff>
      <xdr:row>20</xdr:row>
      <xdr:rowOff>106680</xdr:rowOff>
    </xdr:from>
    <xdr:to>
      <xdr:col>16</xdr:col>
      <xdr:colOff>495300</xdr:colOff>
      <xdr:row>54</xdr:row>
      <xdr:rowOff>0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81377769-7215-4F28-8B6E-8EC2E4BDC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0.03146</cdr:x>
      <cdr:y>0.90491</cdr:y>
    </cdr:from>
    <cdr:to>
      <cdr:x>0.30682</cdr:x>
      <cdr:y>0.93368</cdr:y>
    </cdr:to>
    <cdr:pic>
      <cdr:nvPicPr>
        <cdr:cNvPr id="2" name="1 Imagen" descr="Fuente.png">
          <a:extLst xmlns:a="http://schemas.openxmlformats.org/drawingml/2006/main">
            <a:ext uri="{FF2B5EF4-FFF2-40B4-BE49-F238E27FC236}">
              <a16:creationId xmlns:a16="http://schemas.microsoft.com/office/drawing/2014/main" id="{02ECC499-5D8B-47A3-9D1B-83EEFD3FD57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8763" y="3889024"/>
          <a:ext cx="2352130" cy="12364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89"/>
  <sheetViews>
    <sheetView topLeftCell="A34" zoomScale="70" zoomScaleNormal="70" workbookViewId="0">
      <selection activeCell="Z29" sqref="Z29"/>
    </sheetView>
  </sheetViews>
  <sheetFormatPr baseColWidth="10" defaultColWidth="12" defaultRowHeight="10.199999999999999" x14ac:dyDescent="0.2"/>
  <cols>
    <col min="1" max="1" width="12" style="3"/>
    <col min="2" max="2" width="58.28515625" style="3" bestFit="1" customWidth="1"/>
    <col min="3" max="13" width="12.28515625" style="3" hidden="1" customWidth="1"/>
    <col min="14" max="16" width="12.28515625" style="3" customWidth="1"/>
    <col min="17" max="21" width="17" style="3" customWidth="1"/>
    <col min="22" max="22" width="19.28515625" style="9" customWidth="1"/>
    <col min="23" max="23" width="12" style="9"/>
    <col min="24" max="28" width="12" style="3"/>
    <col min="29" max="29" width="63" style="3" bestFit="1" customWidth="1"/>
    <col min="30" max="16384" width="12" style="3"/>
  </cols>
  <sheetData>
    <row r="2" spans="2:25" x14ac:dyDescent="0.2">
      <c r="B2" s="1" t="s">
        <v>0</v>
      </c>
      <c r="C2" s="1">
        <v>2003</v>
      </c>
      <c r="D2" s="1">
        <v>2004</v>
      </c>
      <c r="E2" s="1">
        <v>2005</v>
      </c>
      <c r="F2" s="1">
        <v>2006</v>
      </c>
      <c r="G2" s="1">
        <v>2007</v>
      </c>
      <c r="H2" s="1">
        <v>2008</v>
      </c>
      <c r="I2" s="1">
        <v>2009</v>
      </c>
      <c r="J2" s="1">
        <v>2010</v>
      </c>
      <c r="K2" s="1">
        <v>2011</v>
      </c>
      <c r="L2" s="1">
        <v>2012</v>
      </c>
      <c r="M2" s="1">
        <v>2013</v>
      </c>
      <c r="N2" s="1">
        <v>2015</v>
      </c>
      <c r="O2" s="1">
        <v>2016</v>
      </c>
      <c r="P2" s="1">
        <v>2017</v>
      </c>
      <c r="Q2" s="1">
        <v>2018</v>
      </c>
      <c r="R2" s="1">
        <v>2019</v>
      </c>
      <c r="S2" s="1">
        <v>2020</v>
      </c>
      <c r="T2" s="1">
        <v>2021</v>
      </c>
      <c r="U2" s="1">
        <v>2022</v>
      </c>
      <c r="V2" s="2" t="s">
        <v>1</v>
      </c>
      <c r="W2" s="1" t="s">
        <v>2</v>
      </c>
    </row>
    <row r="3" spans="2:25" x14ac:dyDescent="0.2">
      <c r="B3" s="3" t="s">
        <v>5</v>
      </c>
      <c r="C3" s="13" t="s">
        <v>4</v>
      </c>
      <c r="D3" s="13" t="s">
        <v>4</v>
      </c>
      <c r="E3" s="13" t="s">
        <v>4</v>
      </c>
      <c r="F3" s="13" t="s">
        <v>4</v>
      </c>
      <c r="G3" s="13">
        <v>2094</v>
      </c>
      <c r="H3" s="13">
        <v>4835</v>
      </c>
      <c r="I3" s="13">
        <v>539</v>
      </c>
      <c r="J3" s="13">
        <v>394</v>
      </c>
      <c r="K3" s="13">
        <v>3707</v>
      </c>
      <c r="L3" s="13">
        <v>5685</v>
      </c>
      <c r="M3" s="13">
        <v>6081</v>
      </c>
      <c r="N3" s="13">
        <v>6762</v>
      </c>
      <c r="O3" s="13">
        <v>7010</v>
      </c>
      <c r="P3" s="14">
        <v>7344</v>
      </c>
      <c r="Q3" s="14">
        <v>8429</v>
      </c>
      <c r="R3" s="14">
        <v>8018</v>
      </c>
      <c r="S3" s="14">
        <v>7990</v>
      </c>
      <c r="T3" s="14">
        <v>8548</v>
      </c>
      <c r="U3" s="14">
        <v>8652</v>
      </c>
      <c r="V3" s="4">
        <f t="shared" ref="V3:V25" si="0">SUM(N3:U3)</f>
        <v>62753</v>
      </c>
      <c r="W3" s="5">
        <f t="shared" ref="W3:W24" si="1">V3/$V$25</f>
        <v>0.39062422190129975</v>
      </c>
      <c r="Y3" s="25">
        <v>0.38478401163684001</v>
      </c>
    </row>
    <row r="4" spans="2:25" x14ac:dyDescent="0.2">
      <c r="B4" s="3" t="s">
        <v>3</v>
      </c>
      <c r="C4" s="13" t="s">
        <v>4</v>
      </c>
      <c r="D4" s="13" t="s">
        <v>4</v>
      </c>
      <c r="E4" s="13" t="s">
        <v>4</v>
      </c>
      <c r="F4" s="13" t="s">
        <v>4</v>
      </c>
      <c r="G4" s="13">
        <v>541</v>
      </c>
      <c r="H4" s="13">
        <v>2627</v>
      </c>
      <c r="I4" s="13">
        <v>3805</v>
      </c>
      <c r="J4" s="13">
        <v>4149</v>
      </c>
      <c r="K4" s="13">
        <v>5268</v>
      </c>
      <c r="L4" s="13">
        <v>6603</v>
      </c>
      <c r="M4" s="13">
        <v>6768</v>
      </c>
      <c r="N4" s="13">
        <v>6421</v>
      </c>
      <c r="O4" s="13">
        <v>6521</v>
      </c>
      <c r="P4" s="14">
        <v>6405</v>
      </c>
      <c r="Q4" s="14">
        <v>5639</v>
      </c>
      <c r="R4" s="14">
        <v>6176</v>
      </c>
      <c r="S4" s="14">
        <v>5870</v>
      </c>
      <c r="T4" s="14">
        <v>5730</v>
      </c>
      <c r="U4" s="14">
        <v>5785</v>
      </c>
      <c r="V4" s="4">
        <f t="shared" si="0"/>
        <v>48547</v>
      </c>
      <c r="W4" s="5">
        <f t="shared" si="1"/>
        <v>0.3021948608137045</v>
      </c>
      <c r="Y4" s="25">
        <v>0.31783927120311362</v>
      </c>
    </row>
    <row r="5" spans="2:25" x14ac:dyDescent="0.2">
      <c r="B5" s="3" t="s">
        <v>8</v>
      </c>
      <c r="C5" s="13" t="s">
        <v>4</v>
      </c>
      <c r="D5" s="13" t="s">
        <v>4</v>
      </c>
      <c r="E5" s="13" t="s">
        <v>4</v>
      </c>
      <c r="F5" s="13" t="s">
        <v>4</v>
      </c>
      <c r="G5" s="13" t="s">
        <v>4</v>
      </c>
      <c r="H5" s="13" t="s">
        <v>4</v>
      </c>
      <c r="I5" s="13" t="s">
        <v>4</v>
      </c>
      <c r="J5" s="13" t="s">
        <v>4</v>
      </c>
      <c r="K5" s="13" t="s">
        <v>4</v>
      </c>
      <c r="L5" s="13">
        <v>2812</v>
      </c>
      <c r="M5" s="13">
        <v>4038</v>
      </c>
      <c r="N5" s="13">
        <v>3201</v>
      </c>
      <c r="O5" s="13">
        <v>2962</v>
      </c>
      <c r="P5" s="14">
        <v>2441</v>
      </c>
      <c r="Q5" s="14">
        <v>3027</v>
      </c>
      <c r="R5" s="14">
        <v>3912</v>
      </c>
      <c r="S5" s="14">
        <v>3370</v>
      </c>
      <c r="T5" s="14">
        <v>3659</v>
      </c>
      <c r="U5" s="14">
        <v>4683</v>
      </c>
      <c r="V5" s="4">
        <f t="shared" si="0"/>
        <v>27255</v>
      </c>
      <c r="W5" s="5">
        <f t="shared" si="1"/>
        <v>0.16965664060554753</v>
      </c>
      <c r="Y5" s="25">
        <v>0.16467216971044865</v>
      </c>
    </row>
    <row r="6" spans="2:25" x14ac:dyDescent="0.2">
      <c r="B6" s="3" t="s">
        <v>6</v>
      </c>
      <c r="C6" s="13" t="s">
        <v>4</v>
      </c>
      <c r="D6" s="13" t="s">
        <v>4</v>
      </c>
      <c r="E6" s="13" t="s">
        <v>4</v>
      </c>
      <c r="F6" s="13" t="s">
        <v>4</v>
      </c>
      <c r="G6" s="13">
        <v>247</v>
      </c>
      <c r="H6" s="13">
        <v>905</v>
      </c>
      <c r="I6" s="13">
        <v>3913</v>
      </c>
      <c r="J6" s="13">
        <v>6403</v>
      </c>
      <c r="K6" s="13">
        <v>6069</v>
      </c>
      <c r="L6" s="13">
        <v>3848</v>
      </c>
      <c r="M6" s="13">
        <v>2640</v>
      </c>
      <c r="N6" s="13">
        <v>1738</v>
      </c>
      <c r="O6" s="13">
        <v>1938</v>
      </c>
      <c r="P6" s="14">
        <v>1852</v>
      </c>
      <c r="Q6" s="14">
        <v>2160</v>
      </c>
      <c r="R6" s="14">
        <v>2078</v>
      </c>
      <c r="S6" s="14">
        <v>1857</v>
      </c>
      <c r="T6" s="14">
        <v>1994</v>
      </c>
      <c r="U6" s="14">
        <v>2173</v>
      </c>
      <c r="V6" s="4">
        <f t="shared" si="0"/>
        <v>15790</v>
      </c>
      <c r="W6" s="5">
        <f t="shared" si="1"/>
        <v>9.8289427817339778E-2</v>
      </c>
      <c r="Y6" s="25">
        <v>0.1015268808006501</v>
      </c>
    </row>
    <row r="7" spans="2:25" x14ac:dyDescent="0.2">
      <c r="B7" s="18" t="s">
        <v>10</v>
      </c>
      <c r="C7" s="19" t="s">
        <v>4</v>
      </c>
      <c r="D7" s="19" t="s">
        <v>4</v>
      </c>
      <c r="E7" s="19" t="s">
        <v>4</v>
      </c>
      <c r="F7" s="19" t="s">
        <v>4</v>
      </c>
      <c r="G7" s="23">
        <v>27</v>
      </c>
      <c r="H7" s="23">
        <v>99</v>
      </c>
      <c r="I7" s="23">
        <v>298</v>
      </c>
      <c r="J7" s="23">
        <v>231</v>
      </c>
      <c r="K7" s="23">
        <v>207</v>
      </c>
      <c r="L7" s="23">
        <v>146</v>
      </c>
      <c r="M7" s="23">
        <v>173</v>
      </c>
      <c r="N7" s="23">
        <v>106</v>
      </c>
      <c r="O7" s="23">
        <v>131</v>
      </c>
      <c r="P7" s="23">
        <v>173</v>
      </c>
      <c r="Q7" s="23">
        <v>169</v>
      </c>
      <c r="R7" s="23">
        <v>225</v>
      </c>
      <c r="S7" s="24">
        <v>195</v>
      </c>
      <c r="T7" s="24">
        <v>258</v>
      </c>
      <c r="U7" s="24">
        <v>298</v>
      </c>
      <c r="V7" s="4">
        <f t="shared" si="0"/>
        <v>1555</v>
      </c>
      <c r="W7" s="5">
        <f t="shared" si="1"/>
        <v>9.6795478312833028E-3</v>
      </c>
      <c r="Y7" s="25">
        <v>7.8610837859800688E-3</v>
      </c>
    </row>
    <row r="8" spans="2:25" x14ac:dyDescent="0.2">
      <c r="B8" s="3" t="s">
        <v>12</v>
      </c>
      <c r="C8" s="13" t="s">
        <v>4</v>
      </c>
      <c r="D8" s="13" t="s">
        <v>4</v>
      </c>
      <c r="E8" s="13" t="s">
        <v>4</v>
      </c>
      <c r="F8" s="13" t="s">
        <v>4</v>
      </c>
      <c r="G8" s="9">
        <v>12</v>
      </c>
      <c r="H8" s="9">
        <v>71</v>
      </c>
      <c r="I8" s="9">
        <v>81</v>
      </c>
      <c r="J8" s="9">
        <v>87</v>
      </c>
      <c r="K8" s="9">
        <v>98</v>
      </c>
      <c r="L8" s="9">
        <v>99</v>
      </c>
      <c r="M8" s="9">
        <v>102</v>
      </c>
      <c r="N8" s="9">
        <v>91</v>
      </c>
      <c r="O8" s="9">
        <v>82</v>
      </c>
      <c r="P8" s="9">
        <v>129</v>
      </c>
      <c r="Q8" s="9">
        <v>141</v>
      </c>
      <c r="R8" s="9">
        <v>198</v>
      </c>
      <c r="S8" s="14">
        <v>139</v>
      </c>
      <c r="T8" s="14">
        <v>161</v>
      </c>
      <c r="U8" s="14">
        <v>228</v>
      </c>
      <c r="V8" s="4">
        <f t="shared" si="0"/>
        <v>1169</v>
      </c>
      <c r="W8" s="21">
        <f t="shared" si="1"/>
        <v>7.2767790448682833E-3</v>
      </c>
      <c r="Y8" s="25">
        <f>SUM(Y3:Y7)</f>
        <v>0.97668341713703244</v>
      </c>
    </row>
    <row r="9" spans="2:25" x14ac:dyDescent="0.2">
      <c r="B9" s="3" t="s">
        <v>11</v>
      </c>
      <c r="C9" s="13" t="s">
        <v>4</v>
      </c>
      <c r="D9" s="13" t="s">
        <v>4</v>
      </c>
      <c r="E9" s="13" t="s">
        <v>4</v>
      </c>
      <c r="F9" s="13" t="s">
        <v>4</v>
      </c>
      <c r="G9" s="9">
        <v>18</v>
      </c>
      <c r="H9" s="9">
        <v>63</v>
      </c>
      <c r="I9" s="9">
        <v>132</v>
      </c>
      <c r="J9" s="9">
        <v>132</v>
      </c>
      <c r="K9" s="9">
        <v>80</v>
      </c>
      <c r="L9" s="9">
        <v>123</v>
      </c>
      <c r="M9" s="9">
        <v>84</v>
      </c>
      <c r="N9" s="9">
        <v>79</v>
      </c>
      <c r="O9" s="9">
        <v>113</v>
      </c>
      <c r="P9" s="9">
        <v>125</v>
      </c>
      <c r="Q9" s="9">
        <v>181</v>
      </c>
      <c r="R9" s="9">
        <v>167</v>
      </c>
      <c r="S9" s="14">
        <v>148</v>
      </c>
      <c r="T9" s="14">
        <v>129</v>
      </c>
      <c r="U9" s="14">
        <v>169</v>
      </c>
      <c r="V9" s="4">
        <f t="shared" si="0"/>
        <v>1111</v>
      </c>
      <c r="W9" s="21">
        <f t="shared" si="1"/>
        <v>6.9157412479458197E-3</v>
      </c>
    </row>
    <row r="10" spans="2:25" x14ac:dyDescent="0.2">
      <c r="B10" s="3" t="s">
        <v>16</v>
      </c>
      <c r="C10" s="13" t="s">
        <v>4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</v>
      </c>
      <c r="J10" s="9">
        <v>14</v>
      </c>
      <c r="K10" s="9">
        <v>47</v>
      </c>
      <c r="L10" s="9">
        <v>95</v>
      </c>
      <c r="M10" s="9">
        <v>64</v>
      </c>
      <c r="N10" s="9">
        <v>85</v>
      </c>
      <c r="O10" s="9">
        <v>83</v>
      </c>
      <c r="P10" s="9">
        <v>115</v>
      </c>
      <c r="Q10" s="9">
        <v>150</v>
      </c>
      <c r="R10" s="9">
        <v>152</v>
      </c>
      <c r="S10" s="14">
        <v>114</v>
      </c>
      <c r="T10" s="14">
        <v>125</v>
      </c>
      <c r="U10" s="14">
        <v>137</v>
      </c>
      <c r="V10" s="4">
        <f t="shared" si="0"/>
        <v>961</v>
      </c>
      <c r="W10" s="21">
        <f t="shared" si="1"/>
        <v>5.9820228076291025E-3</v>
      </c>
    </row>
    <row r="11" spans="2:25" x14ac:dyDescent="0.2">
      <c r="B11" s="3" t="s">
        <v>15</v>
      </c>
      <c r="C11" s="20" t="s">
        <v>4</v>
      </c>
      <c r="D11" s="20" t="s">
        <v>4</v>
      </c>
      <c r="E11" s="20" t="s">
        <v>4</v>
      </c>
      <c r="F11" s="20" t="s">
        <v>4</v>
      </c>
      <c r="G11" s="9">
        <v>9</v>
      </c>
      <c r="H11" s="9">
        <v>45</v>
      </c>
      <c r="I11" s="9">
        <v>87</v>
      </c>
      <c r="J11" s="9">
        <v>41</v>
      </c>
      <c r="K11" s="9">
        <v>32</v>
      </c>
      <c r="L11" s="9">
        <v>45</v>
      </c>
      <c r="M11" s="9">
        <v>38</v>
      </c>
      <c r="N11" s="9">
        <v>32</v>
      </c>
      <c r="O11" s="9">
        <v>29</v>
      </c>
      <c r="P11" s="9">
        <v>23</v>
      </c>
      <c r="Q11" s="9">
        <v>31</v>
      </c>
      <c r="R11" s="9">
        <v>50</v>
      </c>
      <c r="S11" s="14">
        <v>31</v>
      </c>
      <c r="T11" s="14">
        <v>42</v>
      </c>
      <c r="U11" s="14">
        <v>75</v>
      </c>
      <c r="V11" s="4">
        <f t="shared" si="0"/>
        <v>313</v>
      </c>
      <c r="W11" s="21">
        <f t="shared" si="1"/>
        <v>1.9483591454608833E-3</v>
      </c>
    </row>
    <row r="12" spans="2:25" x14ac:dyDescent="0.2">
      <c r="B12" s="3" t="s">
        <v>9</v>
      </c>
      <c r="C12" s="13" t="s">
        <v>4</v>
      </c>
      <c r="D12" s="13" t="s">
        <v>4</v>
      </c>
      <c r="E12" s="13" t="s">
        <v>4</v>
      </c>
      <c r="F12" s="13" t="s">
        <v>4</v>
      </c>
      <c r="G12" s="9">
        <v>383</v>
      </c>
      <c r="H12" s="9">
        <v>318</v>
      </c>
      <c r="I12" s="9">
        <v>97</v>
      </c>
      <c r="J12" s="9">
        <v>149</v>
      </c>
      <c r="K12" s="9">
        <v>715</v>
      </c>
      <c r="L12" s="9">
        <v>20</v>
      </c>
      <c r="M12" s="9">
        <v>56</v>
      </c>
      <c r="N12" s="13" t="s">
        <v>4</v>
      </c>
      <c r="O12" s="13" t="s">
        <v>4</v>
      </c>
      <c r="P12" s="13">
        <v>5</v>
      </c>
      <c r="Q12" s="13">
        <v>17</v>
      </c>
      <c r="R12" s="13">
        <v>66</v>
      </c>
      <c r="S12" s="14">
        <v>7</v>
      </c>
      <c r="T12" s="14">
        <v>6</v>
      </c>
      <c r="U12" s="14">
        <v>7</v>
      </c>
      <c r="V12" s="4">
        <f t="shared" si="0"/>
        <v>108</v>
      </c>
      <c r="W12" s="6">
        <f t="shared" si="1"/>
        <v>6.7227727702803646E-4</v>
      </c>
    </row>
    <row r="13" spans="2:25" x14ac:dyDescent="0.2">
      <c r="B13" s="3" t="s">
        <v>14</v>
      </c>
      <c r="C13" s="13" t="s">
        <v>4</v>
      </c>
      <c r="D13" s="13" t="s">
        <v>4</v>
      </c>
      <c r="E13" s="13" t="s">
        <v>4</v>
      </c>
      <c r="F13" s="13" t="s">
        <v>4</v>
      </c>
      <c r="G13" s="9">
        <v>2</v>
      </c>
      <c r="H13" s="9">
        <v>16</v>
      </c>
      <c r="I13" s="9">
        <v>43</v>
      </c>
      <c r="J13" s="9">
        <v>40</v>
      </c>
      <c r="K13" s="9">
        <v>18</v>
      </c>
      <c r="L13" s="9">
        <v>205</v>
      </c>
      <c r="M13" s="9">
        <v>16</v>
      </c>
      <c r="N13" s="9">
        <v>5</v>
      </c>
      <c r="O13" s="9">
        <v>15</v>
      </c>
      <c r="P13" s="9">
        <v>8</v>
      </c>
      <c r="Q13" s="9">
        <v>22</v>
      </c>
      <c r="R13" s="9">
        <v>21</v>
      </c>
      <c r="S13" s="14">
        <v>26</v>
      </c>
      <c r="T13" s="14">
        <v>23</v>
      </c>
      <c r="U13" s="14">
        <v>30</v>
      </c>
      <c r="V13" s="4">
        <f t="shared" si="0"/>
        <v>150</v>
      </c>
      <c r="W13" s="21">
        <f t="shared" si="1"/>
        <v>9.3371844031671727E-4</v>
      </c>
    </row>
    <row r="14" spans="2:25" x14ac:dyDescent="0.2">
      <c r="B14" s="3" t="s">
        <v>18</v>
      </c>
      <c r="C14" s="13"/>
      <c r="D14" s="13" t="s">
        <v>4</v>
      </c>
      <c r="E14" s="13" t="s">
        <v>4</v>
      </c>
      <c r="F14" s="13" t="s">
        <v>4</v>
      </c>
      <c r="G14" s="9">
        <v>9</v>
      </c>
      <c r="H14" s="9">
        <v>7</v>
      </c>
      <c r="I14" s="9">
        <v>5</v>
      </c>
      <c r="J14" s="9">
        <v>15</v>
      </c>
      <c r="K14" s="9">
        <v>9</v>
      </c>
      <c r="L14" s="9">
        <v>19</v>
      </c>
      <c r="M14" s="9">
        <v>15</v>
      </c>
      <c r="N14" s="9">
        <v>18</v>
      </c>
      <c r="O14" s="9">
        <v>13</v>
      </c>
      <c r="P14" s="9">
        <v>29</v>
      </c>
      <c r="Q14" s="9">
        <v>21</v>
      </c>
      <c r="R14" s="9">
        <v>25</v>
      </c>
      <c r="S14" s="14">
        <v>24</v>
      </c>
      <c r="T14" s="14">
        <v>34</v>
      </c>
      <c r="U14" s="14">
        <v>115</v>
      </c>
      <c r="V14" s="4">
        <f t="shared" si="0"/>
        <v>279</v>
      </c>
      <c r="W14" s="21">
        <f t="shared" si="1"/>
        <v>1.7367162989890942E-3</v>
      </c>
    </row>
    <row r="15" spans="2:25" x14ac:dyDescent="0.2">
      <c r="B15" s="3" t="s">
        <v>21</v>
      </c>
      <c r="C15" s="13" t="s">
        <v>4</v>
      </c>
      <c r="D15" s="13" t="s">
        <v>4</v>
      </c>
      <c r="E15" s="13" t="s">
        <v>4</v>
      </c>
      <c r="F15" s="13" t="s">
        <v>4</v>
      </c>
      <c r="G15" s="13" t="s">
        <v>4</v>
      </c>
      <c r="H15" s="9">
        <v>12</v>
      </c>
      <c r="I15" s="9">
        <v>10</v>
      </c>
      <c r="J15" s="9">
        <v>6</v>
      </c>
      <c r="K15" s="9">
        <v>13</v>
      </c>
      <c r="L15" s="9">
        <v>11</v>
      </c>
      <c r="M15" s="9">
        <v>3</v>
      </c>
      <c r="N15" s="9">
        <v>8</v>
      </c>
      <c r="O15" s="9">
        <v>4</v>
      </c>
      <c r="P15" s="9">
        <v>6</v>
      </c>
      <c r="Q15" s="9">
        <v>9</v>
      </c>
      <c r="R15" s="9">
        <v>6</v>
      </c>
      <c r="S15" s="14">
        <v>11</v>
      </c>
      <c r="T15" s="14">
        <v>18</v>
      </c>
      <c r="U15" s="14">
        <v>28</v>
      </c>
      <c r="V15" s="4">
        <f t="shared" si="0"/>
        <v>90</v>
      </c>
      <c r="W15" s="21">
        <f t="shared" si="1"/>
        <v>5.6023106419003036E-4</v>
      </c>
    </row>
    <row r="16" spans="2:25" x14ac:dyDescent="0.2">
      <c r="B16" s="3" t="s">
        <v>17</v>
      </c>
      <c r="C16" s="13" t="s">
        <v>4</v>
      </c>
      <c r="D16" s="13" t="s">
        <v>4</v>
      </c>
      <c r="E16" s="13" t="s">
        <v>4</v>
      </c>
      <c r="F16" s="13" t="s">
        <v>4</v>
      </c>
      <c r="G16" s="9">
        <v>5</v>
      </c>
      <c r="H16" s="9">
        <v>4</v>
      </c>
      <c r="I16" s="9">
        <v>10</v>
      </c>
      <c r="J16" s="9">
        <v>22</v>
      </c>
      <c r="K16" s="9">
        <v>18</v>
      </c>
      <c r="L16" s="9">
        <v>12</v>
      </c>
      <c r="M16" s="9">
        <v>17</v>
      </c>
      <c r="N16" s="9">
        <v>36</v>
      </c>
      <c r="O16" s="9">
        <v>27</v>
      </c>
      <c r="P16" s="9">
        <v>22</v>
      </c>
      <c r="Q16" s="9">
        <v>9</v>
      </c>
      <c r="R16" s="9">
        <v>11</v>
      </c>
      <c r="S16" s="14">
        <v>8</v>
      </c>
      <c r="T16" s="14">
        <v>15</v>
      </c>
      <c r="U16" s="14">
        <v>23</v>
      </c>
      <c r="V16" s="4">
        <f t="shared" si="0"/>
        <v>151</v>
      </c>
      <c r="W16" s="21">
        <f t="shared" si="1"/>
        <v>9.3994322991882871E-4</v>
      </c>
    </row>
    <row r="17" spans="2:30" x14ac:dyDescent="0.2">
      <c r="B17" s="3" t="s">
        <v>19</v>
      </c>
      <c r="C17" s="13" t="s">
        <v>4</v>
      </c>
      <c r="D17" s="13" t="s">
        <v>4</v>
      </c>
      <c r="E17" s="13" t="s">
        <v>4</v>
      </c>
      <c r="F17" s="13" t="s">
        <v>4</v>
      </c>
      <c r="G17" s="9">
        <v>6</v>
      </c>
      <c r="H17" s="9">
        <v>18</v>
      </c>
      <c r="I17" s="9">
        <v>15</v>
      </c>
      <c r="J17" s="9">
        <v>10</v>
      </c>
      <c r="K17" s="9">
        <v>12</v>
      </c>
      <c r="L17" s="9">
        <v>5</v>
      </c>
      <c r="M17" s="9">
        <v>7</v>
      </c>
      <c r="N17" s="9">
        <v>9</v>
      </c>
      <c r="O17" s="9">
        <v>11</v>
      </c>
      <c r="P17" s="9">
        <v>14</v>
      </c>
      <c r="Q17" s="9">
        <v>17</v>
      </c>
      <c r="R17" s="9">
        <v>9</v>
      </c>
      <c r="S17" s="14">
        <v>13</v>
      </c>
      <c r="T17" s="14">
        <v>20</v>
      </c>
      <c r="U17" s="14">
        <v>19</v>
      </c>
      <c r="V17" s="4">
        <f t="shared" si="0"/>
        <v>112</v>
      </c>
      <c r="W17" s="21">
        <f t="shared" si="1"/>
        <v>6.9717643543648221E-4</v>
      </c>
    </row>
    <row r="18" spans="2:30" x14ac:dyDescent="0.2">
      <c r="B18" s="3" t="s">
        <v>20</v>
      </c>
      <c r="C18" s="13" t="s">
        <v>4</v>
      </c>
      <c r="D18" s="13" t="s">
        <v>4</v>
      </c>
      <c r="E18" s="13" t="s">
        <v>4</v>
      </c>
      <c r="F18" s="13" t="s">
        <v>4</v>
      </c>
      <c r="G18" s="9">
        <v>2</v>
      </c>
      <c r="H18" s="9">
        <v>4</v>
      </c>
      <c r="I18" s="9">
        <v>7</v>
      </c>
      <c r="J18" s="9">
        <v>18</v>
      </c>
      <c r="K18" s="9">
        <v>11</v>
      </c>
      <c r="L18" s="9">
        <v>9</v>
      </c>
      <c r="M18" s="9">
        <v>9</v>
      </c>
      <c r="N18" s="9">
        <v>11</v>
      </c>
      <c r="O18" s="9">
        <v>6</v>
      </c>
      <c r="P18" s="9">
        <v>4</v>
      </c>
      <c r="Q18" s="9">
        <v>6</v>
      </c>
      <c r="R18" s="9">
        <v>3</v>
      </c>
      <c r="S18" s="14">
        <v>4</v>
      </c>
      <c r="T18" s="14">
        <v>9</v>
      </c>
      <c r="U18" s="14">
        <v>4</v>
      </c>
      <c r="V18" s="4">
        <f t="shared" si="0"/>
        <v>47</v>
      </c>
      <c r="W18" s="21">
        <f t="shared" si="1"/>
        <v>2.9256511129923811E-4</v>
      </c>
    </row>
    <row r="19" spans="2:30" x14ac:dyDescent="0.2">
      <c r="B19" s="3" t="s">
        <v>24</v>
      </c>
      <c r="C19" s="13" t="s">
        <v>4</v>
      </c>
      <c r="D19" s="13" t="s">
        <v>4</v>
      </c>
      <c r="E19" s="13" t="s">
        <v>4</v>
      </c>
      <c r="F19" s="13" t="s">
        <v>4</v>
      </c>
      <c r="G19" s="13" t="s">
        <v>4</v>
      </c>
      <c r="H19" s="9">
        <v>1</v>
      </c>
      <c r="I19" s="9">
        <v>1</v>
      </c>
      <c r="J19" s="9">
        <v>2</v>
      </c>
      <c r="K19" s="9">
        <v>2</v>
      </c>
      <c r="L19" s="9">
        <v>2</v>
      </c>
      <c r="M19" s="9">
        <v>1</v>
      </c>
      <c r="N19" s="9">
        <v>2</v>
      </c>
      <c r="O19" s="9">
        <v>4</v>
      </c>
      <c r="P19" s="9" t="s">
        <v>4</v>
      </c>
      <c r="Q19" s="9" t="s">
        <v>4</v>
      </c>
      <c r="R19" s="9">
        <v>2</v>
      </c>
      <c r="S19" s="14">
        <v>3</v>
      </c>
      <c r="T19" s="14">
        <v>2</v>
      </c>
      <c r="U19" s="14">
        <v>2</v>
      </c>
      <c r="V19" s="4">
        <f t="shared" si="0"/>
        <v>15</v>
      </c>
      <c r="W19" s="21">
        <f t="shared" si="1"/>
        <v>9.3371844031671727E-5</v>
      </c>
    </row>
    <row r="20" spans="2:30" x14ac:dyDescent="0.2">
      <c r="B20" s="3" t="s">
        <v>23</v>
      </c>
      <c r="C20" s="20" t="s">
        <v>4</v>
      </c>
      <c r="D20" s="20" t="s">
        <v>4</v>
      </c>
      <c r="E20" s="20" t="s">
        <v>4</v>
      </c>
      <c r="F20" s="20" t="s">
        <v>4</v>
      </c>
      <c r="G20" s="20" t="s">
        <v>4</v>
      </c>
      <c r="H20" s="9">
        <v>4</v>
      </c>
      <c r="I20" s="9">
        <v>1</v>
      </c>
      <c r="J20" s="9">
        <v>1</v>
      </c>
      <c r="K20" s="9">
        <v>4</v>
      </c>
      <c r="L20" s="9">
        <v>2</v>
      </c>
      <c r="M20" s="9">
        <v>1</v>
      </c>
      <c r="N20" s="20">
        <v>1</v>
      </c>
      <c r="O20" s="9">
        <v>2</v>
      </c>
      <c r="P20" s="9">
        <v>1</v>
      </c>
      <c r="Q20" s="9" t="s">
        <v>4</v>
      </c>
      <c r="R20" s="9"/>
      <c r="S20" s="14">
        <v>0</v>
      </c>
      <c r="T20" s="14">
        <v>0</v>
      </c>
      <c r="U20" s="14">
        <v>2</v>
      </c>
      <c r="V20" s="4">
        <f t="shared" si="0"/>
        <v>6</v>
      </c>
      <c r="W20" s="21">
        <f t="shared" si="1"/>
        <v>3.7348737612668694E-5</v>
      </c>
    </row>
    <row r="21" spans="2:30" x14ac:dyDescent="0.2">
      <c r="B21" s="3" t="s">
        <v>13</v>
      </c>
      <c r="C21" s="20" t="s">
        <v>4</v>
      </c>
      <c r="D21" s="20" t="s">
        <v>4</v>
      </c>
      <c r="E21" s="20" t="s">
        <v>4</v>
      </c>
      <c r="F21" s="20" t="s">
        <v>4</v>
      </c>
      <c r="G21" s="13" t="s">
        <v>4</v>
      </c>
      <c r="H21" s="9">
        <v>43</v>
      </c>
      <c r="I21" s="9">
        <v>83</v>
      </c>
      <c r="J21" s="9">
        <v>17</v>
      </c>
      <c r="K21" s="9">
        <v>100</v>
      </c>
      <c r="L21" s="9">
        <v>144</v>
      </c>
      <c r="M21" s="9">
        <v>8</v>
      </c>
      <c r="N21" s="9">
        <v>9</v>
      </c>
      <c r="O21" s="9">
        <v>11</v>
      </c>
      <c r="P21" s="9">
        <v>9</v>
      </c>
      <c r="Q21" s="9">
        <v>101</v>
      </c>
      <c r="R21" s="9">
        <v>1</v>
      </c>
      <c r="S21" s="14">
        <v>5</v>
      </c>
      <c r="T21" s="14">
        <v>7</v>
      </c>
      <c r="U21" s="14">
        <v>2</v>
      </c>
      <c r="V21" s="4">
        <f t="shared" si="0"/>
        <v>145</v>
      </c>
      <c r="W21" s="21">
        <f t="shared" si="1"/>
        <v>9.0259449230616008E-4</v>
      </c>
    </row>
    <row r="22" spans="2:30" x14ac:dyDescent="0.2">
      <c r="B22" s="3" t="s">
        <v>22</v>
      </c>
      <c r="C22" s="13" t="s">
        <v>4</v>
      </c>
      <c r="D22" s="13" t="s">
        <v>4</v>
      </c>
      <c r="E22" s="13" t="s">
        <v>4</v>
      </c>
      <c r="F22" s="13" t="s">
        <v>4</v>
      </c>
      <c r="G22" s="13" t="s">
        <v>4</v>
      </c>
      <c r="H22" s="9">
        <v>1</v>
      </c>
      <c r="I22" s="9">
        <v>1</v>
      </c>
      <c r="J22" s="9">
        <v>3</v>
      </c>
      <c r="K22" s="9">
        <v>2</v>
      </c>
      <c r="L22" s="9">
        <v>5</v>
      </c>
      <c r="M22" s="9">
        <v>2</v>
      </c>
      <c r="N22" s="13">
        <v>1</v>
      </c>
      <c r="O22" s="9">
        <v>1</v>
      </c>
      <c r="P22" s="9" t="s">
        <v>4</v>
      </c>
      <c r="Q22" s="9" t="s">
        <v>4</v>
      </c>
      <c r="R22" s="9">
        <v>1</v>
      </c>
      <c r="S22" s="14">
        <v>0</v>
      </c>
      <c r="T22" s="14">
        <v>0</v>
      </c>
      <c r="U22" s="14">
        <v>0</v>
      </c>
      <c r="V22" s="4">
        <f t="shared" si="0"/>
        <v>3</v>
      </c>
      <c r="W22" s="21">
        <f t="shared" si="1"/>
        <v>1.8674368806334347E-5</v>
      </c>
    </row>
    <row r="23" spans="2:30" x14ac:dyDescent="0.2">
      <c r="B23" s="3" t="s">
        <v>54</v>
      </c>
      <c r="C23" s="13" t="s">
        <v>4</v>
      </c>
      <c r="D23" s="13" t="s">
        <v>4</v>
      </c>
      <c r="E23" s="13" t="s">
        <v>4</v>
      </c>
      <c r="F23" s="13" t="s">
        <v>4</v>
      </c>
      <c r="G23" s="13" t="s">
        <v>4</v>
      </c>
      <c r="H23" s="9">
        <v>4</v>
      </c>
      <c r="I23" s="9">
        <v>4</v>
      </c>
      <c r="J23" s="9">
        <v>6</v>
      </c>
      <c r="K23" s="9">
        <v>5</v>
      </c>
      <c r="L23" s="9">
        <v>3</v>
      </c>
      <c r="M23" s="9">
        <v>3</v>
      </c>
      <c r="N23" s="9">
        <v>1</v>
      </c>
      <c r="O23" s="9" t="s">
        <v>4</v>
      </c>
      <c r="P23" s="13" t="s">
        <v>4</v>
      </c>
      <c r="Q23" s="13">
        <v>1</v>
      </c>
      <c r="R23" s="13">
        <v>1</v>
      </c>
      <c r="S23" s="14">
        <v>0</v>
      </c>
      <c r="T23" s="14">
        <v>0</v>
      </c>
      <c r="U23" s="14">
        <v>0</v>
      </c>
      <c r="V23" s="4">
        <f t="shared" si="0"/>
        <v>3</v>
      </c>
      <c r="W23" s="21">
        <f t="shared" si="1"/>
        <v>1.8674368806334347E-5</v>
      </c>
    </row>
    <row r="24" spans="2:30" x14ac:dyDescent="0.2">
      <c r="B24" s="3" t="s">
        <v>7</v>
      </c>
      <c r="C24" s="20"/>
      <c r="D24" s="20" t="s">
        <v>4</v>
      </c>
      <c r="E24" s="20" t="s">
        <v>4</v>
      </c>
      <c r="F24" s="20" t="s">
        <v>4</v>
      </c>
      <c r="G24" s="20">
        <v>1794</v>
      </c>
      <c r="H24" s="20">
        <v>5630</v>
      </c>
      <c r="I24" s="20">
        <v>1378</v>
      </c>
      <c r="J24" s="20">
        <v>770</v>
      </c>
      <c r="K24" s="20">
        <v>1031</v>
      </c>
      <c r="L24" s="20">
        <v>958</v>
      </c>
      <c r="M24" s="20">
        <v>223</v>
      </c>
      <c r="N24" s="20">
        <v>77</v>
      </c>
      <c r="O24" s="20">
        <v>8</v>
      </c>
      <c r="P24" s="14" t="s">
        <v>4</v>
      </c>
      <c r="Q24" s="14" t="s">
        <v>4</v>
      </c>
      <c r="R24" s="14"/>
      <c r="S24" s="14">
        <v>0</v>
      </c>
      <c r="T24" s="14">
        <v>0</v>
      </c>
      <c r="U24" s="14">
        <v>0</v>
      </c>
      <c r="V24" s="4">
        <f t="shared" si="0"/>
        <v>85</v>
      </c>
      <c r="W24" s="21">
        <f t="shared" si="1"/>
        <v>5.2910711617947317E-4</v>
      </c>
    </row>
    <row r="25" spans="2:30" x14ac:dyDescent="0.2">
      <c r="B25" s="2" t="s">
        <v>25</v>
      </c>
      <c r="C25" s="15">
        <f t="shared" ref="C25:U25" si="2">SUM(C3:C24)</f>
        <v>0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5149</v>
      </c>
      <c r="H25" s="15">
        <f t="shared" si="2"/>
        <v>14707</v>
      </c>
      <c r="I25" s="15">
        <f t="shared" si="2"/>
        <v>10510</v>
      </c>
      <c r="J25" s="15">
        <f t="shared" si="2"/>
        <v>12510</v>
      </c>
      <c r="K25" s="15">
        <f t="shared" si="2"/>
        <v>17448</v>
      </c>
      <c r="L25" s="15">
        <f t="shared" si="2"/>
        <v>20851</v>
      </c>
      <c r="M25" s="15">
        <f t="shared" si="2"/>
        <v>20349</v>
      </c>
      <c r="N25" s="15">
        <f t="shared" si="2"/>
        <v>18693</v>
      </c>
      <c r="O25" s="15">
        <f t="shared" si="2"/>
        <v>18971</v>
      </c>
      <c r="P25" s="15">
        <f t="shared" si="2"/>
        <v>18705</v>
      </c>
      <c r="Q25" s="15">
        <f t="shared" si="2"/>
        <v>20130</v>
      </c>
      <c r="R25" s="15">
        <f t="shared" si="2"/>
        <v>21122</v>
      </c>
      <c r="S25" s="15">
        <f t="shared" si="2"/>
        <v>19815</v>
      </c>
      <c r="T25" s="15">
        <f t="shared" si="2"/>
        <v>20780</v>
      </c>
      <c r="U25" s="15">
        <f t="shared" si="2"/>
        <v>22432</v>
      </c>
      <c r="V25" s="4">
        <f t="shared" si="0"/>
        <v>160648</v>
      </c>
    </row>
    <row r="26" spans="2:30" ht="15.6" x14ac:dyDescent="0.3">
      <c r="AC26" s="27"/>
      <c r="AD26" s="28"/>
    </row>
    <row r="27" spans="2:30" ht="15.6" x14ac:dyDescent="0.3">
      <c r="AC27" s="31" t="s">
        <v>17</v>
      </c>
      <c r="AD27" s="28">
        <v>23</v>
      </c>
    </row>
    <row r="28" spans="2:30" ht="15.6" x14ac:dyDescent="0.3">
      <c r="AC28" s="32"/>
      <c r="AD28" s="28"/>
    </row>
    <row r="29" spans="2:30" ht="31.2" x14ac:dyDescent="0.3">
      <c r="AC29" s="31" t="s">
        <v>24</v>
      </c>
      <c r="AD29" s="28">
        <v>2</v>
      </c>
    </row>
    <row r="30" spans="2:30" ht="15.6" x14ac:dyDescent="0.3">
      <c r="AC30" s="32" t="s">
        <v>20</v>
      </c>
      <c r="AD30" s="28">
        <v>4</v>
      </c>
    </row>
    <row r="31" spans="2:30" ht="15.6" x14ac:dyDescent="0.3">
      <c r="AC31" s="32" t="s">
        <v>58</v>
      </c>
      <c r="AD31" s="28">
        <v>11</v>
      </c>
    </row>
    <row r="32" spans="2:30" ht="15.6" x14ac:dyDescent="0.3">
      <c r="AC32" s="32" t="s">
        <v>59</v>
      </c>
      <c r="AD32" s="28">
        <v>8</v>
      </c>
    </row>
    <row r="33" spans="24:30" ht="15.6" x14ac:dyDescent="0.3">
      <c r="AC33" s="32"/>
      <c r="AD33" s="28"/>
    </row>
    <row r="34" spans="24:30" ht="15.6" x14ac:dyDescent="0.3">
      <c r="AC34" s="32"/>
      <c r="AD34" s="28"/>
    </row>
    <row r="35" spans="24:30" ht="15.6" x14ac:dyDescent="0.3">
      <c r="AC35" s="32" t="s">
        <v>13</v>
      </c>
      <c r="AD35" s="28">
        <v>2</v>
      </c>
    </row>
    <row r="36" spans="24:30" ht="15.6" x14ac:dyDescent="0.3">
      <c r="AC36" s="32"/>
      <c r="AD36" s="28"/>
    </row>
    <row r="37" spans="24:30" ht="15.6" x14ac:dyDescent="0.3">
      <c r="AC37" s="32" t="s">
        <v>9</v>
      </c>
      <c r="AD37" s="28">
        <v>7</v>
      </c>
    </row>
    <row r="38" spans="24:30" ht="15.6" x14ac:dyDescent="0.3">
      <c r="AC38" s="32" t="s">
        <v>21</v>
      </c>
      <c r="AD38" s="28">
        <v>28</v>
      </c>
    </row>
    <row r="39" spans="24:30" ht="15.6" x14ac:dyDescent="0.3">
      <c r="AC39" s="32"/>
      <c r="AD39" s="28"/>
    </row>
    <row r="40" spans="24:30" ht="15.6" x14ac:dyDescent="0.3">
      <c r="AC40" s="32"/>
      <c r="AD40" s="28"/>
    </row>
    <row r="41" spans="24:30" ht="15.6" x14ac:dyDescent="0.3">
      <c r="AC41" s="32"/>
      <c r="AD41" s="28"/>
    </row>
    <row r="42" spans="24:30" ht="15.6" x14ac:dyDescent="0.3">
      <c r="AC42" s="32"/>
      <c r="AD42" s="28"/>
    </row>
    <row r="43" spans="24:30" ht="15.6" x14ac:dyDescent="0.3">
      <c r="AC43" s="32"/>
      <c r="AD43" s="28"/>
    </row>
    <row r="44" spans="24:30" ht="15.6" x14ac:dyDescent="0.3">
      <c r="AC44" s="32"/>
      <c r="AD44" s="36"/>
    </row>
    <row r="45" spans="24:30" x14ac:dyDescent="0.2">
      <c r="X45" s="16"/>
      <c r="Y45" s="16"/>
      <c r="Z45" s="16"/>
      <c r="AA45" s="16"/>
      <c r="AB45" s="16"/>
    </row>
    <row r="73" spans="3:10" x14ac:dyDescent="0.2">
      <c r="C73" s="9"/>
      <c r="D73" s="9"/>
      <c r="E73" s="9"/>
      <c r="F73" s="9"/>
      <c r="G73" s="9"/>
      <c r="H73" s="9"/>
      <c r="I73" s="9"/>
      <c r="J73" s="9"/>
    </row>
    <row r="74" spans="3:10" x14ac:dyDescent="0.2">
      <c r="C74" s="9"/>
      <c r="D74" s="9"/>
      <c r="E74" s="6"/>
      <c r="F74" s="6"/>
      <c r="G74" s="6"/>
      <c r="H74" s="6"/>
      <c r="I74" s="6"/>
      <c r="J74" s="9"/>
    </row>
    <row r="86" spans="22:22" x14ac:dyDescent="0.2">
      <c r="V86" s="17"/>
    </row>
    <row r="87" spans="22:22" x14ac:dyDescent="0.2">
      <c r="V87" s="22"/>
    </row>
    <row r="88" spans="22:22" x14ac:dyDescent="0.2">
      <c r="V88" s="1"/>
    </row>
    <row r="89" spans="22:22" x14ac:dyDescent="0.2">
      <c r="V89" s="22"/>
    </row>
  </sheetData>
  <sortState xmlns:xlrd2="http://schemas.microsoft.com/office/spreadsheetml/2017/richdata2" ref="B3:U24">
    <sortCondition descending="1" ref="U3:U24"/>
  </sortState>
  <conditionalFormatting sqref="AD26:AD44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C2085-9FFD-460C-B082-D044A30769A2}">
  <dimension ref="A1:Q34"/>
  <sheetViews>
    <sheetView showGridLines="0" topLeftCell="A27" workbookViewId="0">
      <selection activeCell="K53" sqref="K53"/>
    </sheetView>
  </sheetViews>
  <sheetFormatPr baseColWidth="10" defaultRowHeight="10.199999999999999" x14ac:dyDescent="0.2"/>
  <cols>
    <col min="1" max="1" width="61.42578125" customWidth="1"/>
    <col min="4" max="4" width="13.28515625" customWidth="1"/>
    <col min="7" max="7" width="13.28515625" customWidth="1"/>
    <col min="17" max="17" width="14.42578125" customWidth="1"/>
  </cols>
  <sheetData>
    <row r="1" spans="1:17" ht="30.6" x14ac:dyDescent="0.2">
      <c r="A1" s="26" t="s">
        <v>0</v>
      </c>
      <c r="B1" s="33" t="s">
        <v>26</v>
      </c>
      <c r="C1" s="26" t="s">
        <v>27</v>
      </c>
      <c r="D1" s="26" t="s">
        <v>28</v>
      </c>
      <c r="E1" s="26" t="s">
        <v>29</v>
      </c>
      <c r="F1" s="26" t="s">
        <v>30</v>
      </c>
      <c r="G1" s="26" t="s">
        <v>31</v>
      </c>
      <c r="H1" s="26" t="s">
        <v>32</v>
      </c>
      <c r="I1" s="26" t="s">
        <v>33</v>
      </c>
      <c r="J1" s="26" t="s">
        <v>34</v>
      </c>
      <c r="K1" s="26" t="s">
        <v>35</v>
      </c>
      <c r="L1" s="26" t="s">
        <v>36</v>
      </c>
      <c r="M1" s="26" t="s">
        <v>37</v>
      </c>
      <c r="N1" s="26" t="s">
        <v>38</v>
      </c>
      <c r="O1" s="26" t="s">
        <v>39</v>
      </c>
      <c r="P1" s="26" t="s">
        <v>40</v>
      </c>
      <c r="Q1" s="34" t="s">
        <v>41</v>
      </c>
    </row>
    <row r="2" spans="1:17" ht="15.6" x14ac:dyDescent="0.3">
      <c r="A2" s="27" t="s">
        <v>55</v>
      </c>
      <c r="B2" s="28">
        <v>2173</v>
      </c>
      <c r="C2" s="29">
        <v>105</v>
      </c>
      <c r="D2" s="29">
        <v>159</v>
      </c>
      <c r="E2" s="29">
        <v>293</v>
      </c>
      <c r="F2" s="29">
        <v>136</v>
      </c>
      <c r="G2" s="29">
        <v>161</v>
      </c>
      <c r="H2" s="29">
        <v>52</v>
      </c>
      <c r="I2" s="29">
        <v>213</v>
      </c>
      <c r="J2" s="29">
        <v>233</v>
      </c>
      <c r="K2" s="29">
        <v>142</v>
      </c>
      <c r="L2" s="30">
        <v>168</v>
      </c>
      <c r="M2" s="29">
        <v>101</v>
      </c>
      <c r="N2" s="30">
        <v>101</v>
      </c>
      <c r="O2" s="29">
        <v>122</v>
      </c>
      <c r="P2" s="29">
        <v>64</v>
      </c>
      <c r="Q2" s="29">
        <v>123</v>
      </c>
    </row>
    <row r="3" spans="1:17" ht="15.6" x14ac:dyDescent="0.3">
      <c r="A3" s="31" t="s">
        <v>17</v>
      </c>
      <c r="B3" s="28">
        <v>23</v>
      </c>
      <c r="C3" s="29">
        <v>1</v>
      </c>
      <c r="D3" s="29">
        <v>1</v>
      </c>
      <c r="E3" s="29">
        <v>0</v>
      </c>
      <c r="F3" s="29">
        <v>17</v>
      </c>
      <c r="G3" s="29">
        <v>0</v>
      </c>
      <c r="H3" s="29">
        <v>0</v>
      </c>
      <c r="I3" s="29">
        <v>0</v>
      </c>
      <c r="J3" s="29">
        <v>1</v>
      </c>
      <c r="K3" s="29">
        <v>1</v>
      </c>
      <c r="L3" s="30">
        <v>0</v>
      </c>
      <c r="M3" s="29">
        <v>0</v>
      </c>
      <c r="N3" s="30">
        <v>0</v>
      </c>
      <c r="O3" s="29">
        <v>0</v>
      </c>
      <c r="P3" s="29">
        <v>1</v>
      </c>
      <c r="Q3" s="29">
        <v>1</v>
      </c>
    </row>
    <row r="4" spans="1:17" ht="15.6" x14ac:dyDescent="0.3">
      <c r="A4" s="32" t="s">
        <v>10</v>
      </c>
      <c r="B4" s="28">
        <v>298</v>
      </c>
      <c r="C4" s="29">
        <v>10</v>
      </c>
      <c r="D4" s="29">
        <v>19</v>
      </c>
      <c r="E4" s="29">
        <v>18</v>
      </c>
      <c r="F4" s="29">
        <v>25</v>
      </c>
      <c r="G4" s="29">
        <v>29</v>
      </c>
      <c r="H4" s="29">
        <v>12</v>
      </c>
      <c r="I4" s="29">
        <v>29</v>
      </c>
      <c r="J4" s="29">
        <v>26</v>
      </c>
      <c r="K4" s="29">
        <v>11</v>
      </c>
      <c r="L4" s="30">
        <v>18</v>
      </c>
      <c r="M4" s="29">
        <v>18</v>
      </c>
      <c r="N4" s="30">
        <v>15</v>
      </c>
      <c r="O4" s="29">
        <v>32</v>
      </c>
      <c r="P4" s="29">
        <v>18</v>
      </c>
      <c r="Q4" s="29">
        <v>18</v>
      </c>
    </row>
    <row r="5" spans="1:17" ht="31.2" x14ac:dyDescent="0.3">
      <c r="A5" s="31" t="s">
        <v>24</v>
      </c>
      <c r="B5" s="28">
        <v>2</v>
      </c>
      <c r="C5" s="29">
        <v>1</v>
      </c>
      <c r="D5" s="29">
        <v>0</v>
      </c>
      <c r="E5" s="29">
        <v>1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30">
        <v>0</v>
      </c>
      <c r="M5" s="29">
        <v>0</v>
      </c>
      <c r="N5" s="30">
        <v>0</v>
      </c>
      <c r="O5" s="29">
        <v>0</v>
      </c>
      <c r="P5" s="29">
        <v>0</v>
      </c>
      <c r="Q5" s="29">
        <v>0</v>
      </c>
    </row>
    <row r="6" spans="1:17" ht="15.6" x14ac:dyDescent="0.3">
      <c r="A6" s="32" t="s">
        <v>20</v>
      </c>
      <c r="B6" s="28">
        <v>4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30">
        <v>3</v>
      </c>
      <c r="M6" s="29">
        <v>0</v>
      </c>
      <c r="N6" s="30">
        <v>0</v>
      </c>
      <c r="O6" s="29">
        <v>0</v>
      </c>
      <c r="P6" s="29">
        <v>1</v>
      </c>
      <c r="Q6" s="29">
        <v>0</v>
      </c>
    </row>
    <row r="7" spans="1:17" ht="15.6" x14ac:dyDescent="0.3">
      <c r="A7" s="32" t="s">
        <v>58</v>
      </c>
      <c r="B7" s="28">
        <v>11</v>
      </c>
      <c r="C7" s="29">
        <v>0</v>
      </c>
      <c r="D7" s="29">
        <v>0</v>
      </c>
      <c r="E7" s="29">
        <v>0</v>
      </c>
      <c r="F7" s="29">
        <v>1</v>
      </c>
      <c r="G7" s="29">
        <v>0</v>
      </c>
      <c r="H7" s="29">
        <v>0</v>
      </c>
      <c r="I7" s="29">
        <v>1</v>
      </c>
      <c r="J7" s="29">
        <v>3</v>
      </c>
      <c r="K7" s="29">
        <v>1</v>
      </c>
      <c r="L7" s="30">
        <v>1</v>
      </c>
      <c r="M7" s="29">
        <v>1</v>
      </c>
      <c r="N7" s="30">
        <v>0</v>
      </c>
      <c r="O7" s="29">
        <v>1</v>
      </c>
      <c r="P7" s="29">
        <v>2</v>
      </c>
      <c r="Q7" s="29">
        <v>0</v>
      </c>
    </row>
    <row r="8" spans="1:17" ht="15.6" x14ac:dyDescent="0.3">
      <c r="A8" s="32" t="s">
        <v>59</v>
      </c>
      <c r="B8" s="28">
        <v>8</v>
      </c>
      <c r="C8" s="29">
        <v>0</v>
      </c>
      <c r="D8" s="29">
        <v>1</v>
      </c>
      <c r="E8" s="29">
        <v>2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29">
        <v>0</v>
      </c>
      <c r="L8" s="30">
        <v>1</v>
      </c>
      <c r="M8" s="29">
        <v>1</v>
      </c>
      <c r="N8" s="30">
        <v>0</v>
      </c>
      <c r="O8" s="29">
        <v>1</v>
      </c>
      <c r="P8" s="29">
        <v>1</v>
      </c>
      <c r="Q8" s="29">
        <v>0</v>
      </c>
    </row>
    <row r="9" spans="1:17" ht="15.6" x14ac:dyDescent="0.3">
      <c r="A9" s="32" t="s">
        <v>16</v>
      </c>
      <c r="B9" s="28">
        <v>137</v>
      </c>
      <c r="C9" s="29">
        <v>8</v>
      </c>
      <c r="D9" s="29">
        <v>3</v>
      </c>
      <c r="E9" s="29">
        <v>6</v>
      </c>
      <c r="F9" s="29">
        <v>2</v>
      </c>
      <c r="G9" s="29">
        <v>6</v>
      </c>
      <c r="H9" s="29">
        <v>7</v>
      </c>
      <c r="I9" s="29">
        <v>11</v>
      </c>
      <c r="J9" s="29">
        <v>26</v>
      </c>
      <c r="K9" s="29">
        <v>15</v>
      </c>
      <c r="L9" s="30">
        <v>22</v>
      </c>
      <c r="M9" s="29">
        <v>6</v>
      </c>
      <c r="N9" s="30">
        <v>3</v>
      </c>
      <c r="O9" s="29">
        <v>5</v>
      </c>
      <c r="P9" s="29">
        <v>9</v>
      </c>
      <c r="Q9" s="29">
        <v>8</v>
      </c>
    </row>
    <row r="10" spans="1:17" ht="15.6" x14ac:dyDescent="0.3">
      <c r="A10" s="32" t="s">
        <v>60</v>
      </c>
      <c r="B10" s="28">
        <v>115</v>
      </c>
      <c r="C10" s="29">
        <v>8</v>
      </c>
      <c r="D10" s="29">
        <v>11</v>
      </c>
      <c r="E10" s="29">
        <v>9</v>
      </c>
      <c r="F10" s="29">
        <v>8</v>
      </c>
      <c r="G10" s="29">
        <v>2</v>
      </c>
      <c r="H10" s="29">
        <v>10</v>
      </c>
      <c r="I10" s="29">
        <v>6</v>
      </c>
      <c r="J10" s="29">
        <v>11</v>
      </c>
      <c r="K10" s="29">
        <v>3</v>
      </c>
      <c r="L10" s="30">
        <v>8</v>
      </c>
      <c r="M10" s="29">
        <v>7</v>
      </c>
      <c r="N10" s="30">
        <v>4</v>
      </c>
      <c r="O10" s="29">
        <v>9</v>
      </c>
      <c r="P10" s="29">
        <v>10</v>
      </c>
      <c r="Q10" s="29">
        <v>9</v>
      </c>
    </row>
    <row r="11" spans="1:17" ht="15.6" x14ac:dyDescent="0.3">
      <c r="A11" s="32" t="s">
        <v>13</v>
      </c>
      <c r="B11" s="28">
        <v>2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1</v>
      </c>
      <c r="J11" s="29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29">
        <v>0</v>
      </c>
      <c r="Q11" s="29">
        <v>1</v>
      </c>
    </row>
    <row r="12" spans="1:17" ht="15.6" x14ac:dyDescent="0.3">
      <c r="A12" s="32" t="s">
        <v>3</v>
      </c>
      <c r="B12" s="28">
        <v>5785</v>
      </c>
      <c r="C12" s="29">
        <v>452</v>
      </c>
      <c r="D12" s="29">
        <v>437</v>
      </c>
      <c r="E12" s="29">
        <v>247</v>
      </c>
      <c r="F12" s="29">
        <v>241</v>
      </c>
      <c r="G12" s="29">
        <v>491</v>
      </c>
      <c r="H12" s="29">
        <v>248</v>
      </c>
      <c r="I12" s="29">
        <v>581</v>
      </c>
      <c r="J12" s="29">
        <v>260</v>
      </c>
      <c r="K12" s="29">
        <v>361</v>
      </c>
      <c r="L12" s="30">
        <v>547</v>
      </c>
      <c r="M12" s="29">
        <v>516</v>
      </c>
      <c r="N12" s="30">
        <v>382</v>
      </c>
      <c r="O12" s="29">
        <v>356</v>
      </c>
      <c r="P12" s="29">
        <v>264</v>
      </c>
      <c r="Q12" s="29">
        <v>402</v>
      </c>
    </row>
    <row r="13" spans="1:17" ht="15.6" x14ac:dyDescent="0.3">
      <c r="A13" s="32" t="s">
        <v>9</v>
      </c>
      <c r="B13" s="28">
        <v>7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1</v>
      </c>
      <c r="K13" s="29">
        <v>1</v>
      </c>
      <c r="L13" s="30">
        <v>3</v>
      </c>
      <c r="M13" s="29">
        <v>0</v>
      </c>
      <c r="N13" s="30">
        <v>0</v>
      </c>
      <c r="O13" s="29">
        <v>0</v>
      </c>
      <c r="P13" s="29">
        <v>0</v>
      </c>
      <c r="Q13" s="29">
        <v>2</v>
      </c>
    </row>
    <row r="14" spans="1:17" ht="15.6" x14ac:dyDescent="0.3">
      <c r="A14" s="32" t="s">
        <v>21</v>
      </c>
      <c r="B14" s="28">
        <v>28</v>
      </c>
      <c r="C14" s="29">
        <v>0</v>
      </c>
      <c r="D14" s="29">
        <v>4</v>
      </c>
      <c r="E14" s="29">
        <v>6</v>
      </c>
      <c r="F14" s="29">
        <v>6</v>
      </c>
      <c r="G14" s="29">
        <v>3</v>
      </c>
      <c r="H14" s="29">
        <v>0</v>
      </c>
      <c r="I14" s="29">
        <v>1</v>
      </c>
      <c r="J14" s="29">
        <v>4</v>
      </c>
      <c r="K14" s="29">
        <v>1</v>
      </c>
      <c r="L14" s="30">
        <v>0</v>
      </c>
      <c r="M14" s="29">
        <v>0</v>
      </c>
      <c r="N14" s="30">
        <v>0</v>
      </c>
      <c r="O14" s="29">
        <v>2</v>
      </c>
      <c r="P14" s="29">
        <v>1</v>
      </c>
      <c r="Q14" s="29">
        <v>0</v>
      </c>
    </row>
    <row r="15" spans="1:17" ht="15.6" x14ac:dyDescent="0.3">
      <c r="A15" s="32" t="s">
        <v>5</v>
      </c>
      <c r="B15" s="28">
        <v>8652</v>
      </c>
      <c r="C15" s="29">
        <v>389</v>
      </c>
      <c r="D15" s="29">
        <v>329</v>
      </c>
      <c r="E15" s="29">
        <v>853</v>
      </c>
      <c r="F15" s="29">
        <v>707</v>
      </c>
      <c r="G15" s="29">
        <v>947</v>
      </c>
      <c r="H15" s="29">
        <v>484</v>
      </c>
      <c r="I15" s="29">
        <v>562</v>
      </c>
      <c r="J15" s="29">
        <v>697</v>
      </c>
      <c r="K15" s="29">
        <v>517</v>
      </c>
      <c r="L15" s="30">
        <v>822</v>
      </c>
      <c r="M15" s="29">
        <v>579</v>
      </c>
      <c r="N15" s="30">
        <v>456</v>
      </c>
      <c r="O15" s="29">
        <v>433</v>
      </c>
      <c r="P15" s="29">
        <v>346</v>
      </c>
      <c r="Q15" s="29">
        <v>531</v>
      </c>
    </row>
    <row r="16" spans="1:17" ht="15.6" x14ac:dyDescent="0.3">
      <c r="A16" s="32" t="s">
        <v>56</v>
      </c>
      <c r="B16" s="28">
        <v>4683</v>
      </c>
      <c r="C16" s="29">
        <v>223</v>
      </c>
      <c r="D16" s="29">
        <v>409</v>
      </c>
      <c r="E16" s="29">
        <v>1062</v>
      </c>
      <c r="F16" s="29">
        <v>817</v>
      </c>
      <c r="G16" s="29">
        <v>465</v>
      </c>
      <c r="H16" s="29">
        <v>64</v>
      </c>
      <c r="I16" s="29">
        <v>365</v>
      </c>
      <c r="J16" s="29">
        <v>375</v>
      </c>
      <c r="K16" s="29">
        <v>133</v>
      </c>
      <c r="L16" s="30">
        <v>165</v>
      </c>
      <c r="M16" s="29">
        <v>50</v>
      </c>
      <c r="N16" s="30">
        <v>236</v>
      </c>
      <c r="O16" s="29">
        <v>206</v>
      </c>
      <c r="P16" s="29">
        <v>31</v>
      </c>
      <c r="Q16" s="29">
        <v>82</v>
      </c>
    </row>
    <row r="17" spans="1:17" ht="15.6" x14ac:dyDescent="0.3">
      <c r="A17" s="32" t="s">
        <v>57</v>
      </c>
      <c r="B17" s="28">
        <v>75</v>
      </c>
      <c r="C17" s="29">
        <v>0</v>
      </c>
      <c r="D17" s="29">
        <v>17</v>
      </c>
      <c r="E17" s="29">
        <v>7</v>
      </c>
      <c r="F17" s="29">
        <v>2</v>
      </c>
      <c r="G17" s="29">
        <v>4</v>
      </c>
      <c r="H17" s="29">
        <v>1</v>
      </c>
      <c r="I17" s="29">
        <v>6</v>
      </c>
      <c r="J17" s="29">
        <v>25</v>
      </c>
      <c r="K17" s="29">
        <v>0</v>
      </c>
      <c r="L17" s="30">
        <v>4</v>
      </c>
      <c r="M17" s="29">
        <v>2</v>
      </c>
      <c r="N17" s="30">
        <v>2</v>
      </c>
      <c r="O17" s="29">
        <v>1</v>
      </c>
      <c r="P17" s="29">
        <v>2</v>
      </c>
      <c r="Q17" s="29">
        <v>2</v>
      </c>
    </row>
    <row r="18" spans="1:17" ht="15.6" x14ac:dyDescent="0.3">
      <c r="A18" s="32" t="s">
        <v>14</v>
      </c>
      <c r="B18" s="28">
        <v>30</v>
      </c>
      <c r="C18" s="29">
        <v>1</v>
      </c>
      <c r="D18" s="29">
        <v>0</v>
      </c>
      <c r="E18" s="29">
        <v>2</v>
      </c>
      <c r="F18" s="29">
        <v>1</v>
      </c>
      <c r="G18" s="29">
        <v>1</v>
      </c>
      <c r="H18" s="29">
        <v>0</v>
      </c>
      <c r="I18" s="29">
        <v>3</v>
      </c>
      <c r="J18" s="29">
        <v>6</v>
      </c>
      <c r="K18" s="29">
        <v>3</v>
      </c>
      <c r="L18" s="30">
        <v>1</v>
      </c>
      <c r="M18" s="29">
        <v>0</v>
      </c>
      <c r="N18" s="30">
        <v>1</v>
      </c>
      <c r="O18" s="29">
        <v>7</v>
      </c>
      <c r="P18" s="29">
        <v>0</v>
      </c>
      <c r="Q18" s="29">
        <v>4</v>
      </c>
    </row>
    <row r="19" spans="1:17" ht="15.6" x14ac:dyDescent="0.3">
      <c r="A19" s="32" t="s">
        <v>12</v>
      </c>
      <c r="B19" s="28">
        <v>228</v>
      </c>
      <c r="C19" s="29">
        <v>16</v>
      </c>
      <c r="D19" s="29">
        <v>19</v>
      </c>
      <c r="E19" s="29">
        <v>24</v>
      </c>
      <c r="F19" s="29">
        <v>21</v>
      </c>
      <c r="G19" s="29">
        <v>10</v>
      </c>
      <c r="H19" s="29">
        <v>15</v>
      </c>
      <c r="I19" s="29">
        <v>19</v>
      </c>
      <c r="J19" s="29">
        <v>23</v>
      </c>
      <c r="K19" s="29">
        <v>16</v>
      </c>
      <c r="L19" s="30">
        <v>9</v>
      </c>
      <c r="M19" s="29">
        <v>10</v>
      </c>
      <c r="N19" s="30">
        <v>8</v>
      </c>
      <c r="O19" s="29">
        <v>12</v>
      </c>
      <c r="P19" s="29">
        <v>12</v>
      </c>
      <c r="Q19" s="29">
        <v>14</v>
      </c>
    </row>
    <row r="20" spans="1:17" ht="15.6" x14ac:dyDescent="0.3">
      <c r="A20" s="32" t="s">
        <v>11</v>
      </c>
      <c r="B20" s="28">
        <v>169</v>
      </c>
      <c r="C20" s="28">
        <v>11</v>
      </c>
      <c r="D20" s="28">
        <v>9</v>
      </c>
      <c r="E20" s="28">
        <v>30</v>
      </c>
      <c r="F20" s="28">
        <v>5</v>
      </c>
      <c r="G20" s="28">
        <v>4</v>
      </c>
      <c r="H20" s="28">
        <v>2</v>
      </c>
      <c r="I20" s="28">
        <v>21</v>
      </c>
      <c r="J20" s="28">
        <v>22</v>
      </c>
      <c r="K20" s="28">
        <v>8</v>
      </c>
      <c r="L20" s="28">
        <v>3</v>
      </c>
      <c r="M20" s="28">
        <v>12</v>
      </c>
      <c r="N20" s="28">
        <v>7</v>
      </c>
      <c r="O20" s="28">
        <v>11</v>
      </c>
      <c r="P20" s="28">
        <v>6</v>
      </c>
      <c r="Q20" s="28">
        <v>18</v>
      </c>
    </row>
    <row r="21" spans="1:17" ht="15.6" x14ac:dyDescent="0.3">
      <c r="A21" s="32" t="s">
        <v>23</v>
      </c>
      <c r="B21" s="28">
        <v>2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2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</row>
    <row r="22" spans="1:17" x14ac:dyDescent="0.2">
      <c r="A22" s="7" t="s">
        <v>47</v>
      </c>
      <c r="B22" s="8">
        <f>SUM(B2:B21)</f>
        <v>22432</v>
      </c>
      <c r="C22" s="8">
        <f t="shared" ref="C22:Q22" si="0">SUM(C2:C21)</f>
        <v>1225</v>
      </c>
      <c r="D22" s="8">
        <f t="shared" si="0"/>
        <v>1418</v>
      </c>
      <c r="E22" s="8">
        <f t="shared" si="0"/>
        <v>2560</v>
      </c>
      <c r="F22" s="8">
        <f t="shared" si="0"/>
        <v>1989</v>
      </c>
      <c r="G22" s="8">
        <f t="shared" si="0"/>
        <v>2123</v>
      </c>
      <c r="H22" s="8">
        <f t="shared" si="0"/>
        <v>896</v>
      </c>
      <c r="I22" s="8">
        <f t="shared" si="0"/>
        <v>1819</v>
      </c>
      <c r="J22" s="8">
        <f t="shared" si="0"/>
        <v>1715</v>
      </c>
      <c r="K22" s="8">
        <f t="shared" si="0"/>
        <v>1213</v>
      </c>
      <c r="L22" s="8">
        <f t="shared" si="0"/>
        <v>1775</v>
      </c>
      <c r="M22" s="8">
        <f t="shared" si="0"/>
        <v>1303</v>
      </c>
      <c r="N22" s="8">
        <f t="shared" si="0"/>
        <v>1215</v>
      </c>
      <c r="O22" s="8">
        <f t="shared" si="0"/>
        <v>1198</v>
      </c>
      <c r="P22" s="8">
        <f t="shared" si="0"/>
        <v>768</v>
      </c>
      <c r="Q22" s="8">
        <f t="shared" si="0"/>
        <v>1215</v>
      </c>
    </row>
    <row r="26" spans="1:17" x14ac:dyDescent="0.2">
      <c r="M26" s="9" t="s">
        <v>48</v>
      </c>
      <c r="N26" s="9" t="s">
        <v>49</v>
      </c>
    </row>
    <row r="27" spans="1:17" x14ac:dyDescent="0.2">
      <c r="M27" s="9" t="s">
        <v>42</v>
      </c>
      <c r="N27" s="10">
        <f>SUM(provincia!C22:E22)</f>
        <v>5203</v>
      </c>
      <c r="O27" s="35"/>
    </row>
    <row r="28" spans="1:17" x14ac:dyDescent="0.2">
      <c r="M28" s="9" t="s">
        <v>43</v>
      </c>
      <c r="N28" s="10">
        <f>SUM(provincia!F22:H22)</f>
        <v>5008</v>
      </c>
      <c r="O28" s="35"/>
    </row>
    <row r="29" spans="1:17" x14ac:dyDescent="0.2">
      <c r="M29" s="9" t="s">
        <v>45</v>
      </c>
      <c r="N29" s="10">
        <f>SUM(provincia!N22:O22)</f>
        <v>2413</v>
      </c>
      <c r="O29" s="35"/>
    </row>
    <row r="30" spans="1:17" x14ac:dyDescent="0.2">
      <c r="M30" s="9" t="s">
        <v>44</v>
      </c>
      <c r="N30" s="10">
        <f>SUM(provincia!K22:L22)</f>
        <v>2988</v>
      </c>
      <c r="O30" s="35"/>
    </row>
    <row r="31" spans="1:17" x14ac:dyDescent="0.2">
      <c r="M31" s="9" t="s">
        <v>46</v>
      </c>
      <c r="N31" s="10">
        <f>SUM(provincia!P22:Q22)</f>
        <v>1983</v>
      </c>
      <c r="O31" s="35"/>
    </row>
    <row r="32" spans="1:17" x14ac:dyDescent="0.2">
      <c r="M32" s="9" t="s">
        <v>33</v>
      </c>
      <c r="N32" s="10">
        <f>provincia!I22</f>
        <v>1819</v>
      </c>
      <c r="O32" s="35"/>
    </row>
    <row r="33" spans="13:15" x14ac:dyDescent="0.2">
      <c r="M33" s="9" t="s">
        <v>34</v>
      </c>
      <c r="N33" s="10">
        <f>provincia!J22</f>
        <v>1715</v>
      </c>
      <c r="O33" s="35"/>
    </row>
    <row r="34" spans="13:15" x14ac:dyDescent="0.2">
      <c r="M34" s="9" t="s">
        <v>37</v>
      </c>
      <c r="N34" s="10">
        <f>provincia!M22</f>
        <v>1303</v>
      </c>
      <c r="O34" s="35"/>
    </row>
  </sheetData>
  <conditionalFormatting sqref="B2:B19 B20:Q21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89C3-8E13-4600-9AFF-889E35A64B6E}">
  <dimension ref="A1:P12"/>
  <sheetViews>
    <sheetView showGridLines="0" tabSelected="1" topLeftCell="A16" workbookViewId="0">
      <selection activeCell="S47" sqref="S47"/>
    </sheetView>
  </sheetViews>
  <sheetFormatPr baseColWidth="10" defaultRowHeight="10.199999999999999" x14ac:dyDescent="0.2"/>
  <cols>
    <col min="1" max="1" width="15.42578125" customWidth="1"/>
  </cols>
  <sheetData>
    <row r="1" spans="1:16" x14ac:dyDescent="0.2">
      <c r="A1" s="9" t="s">
        <v>50</v>
      </c>
      <c r="B1" s="9">
        <v>2009</v>
      </c>
      <c r="C1" s="9">
        <v>2010</v>
      </c>
      <c r="D1" s="9"/>
      <c r="E1" s="9">
        <v>2011</v>
      </c>
      <c r="F1" s="9">
        <v>2012</v>
      </c>
      <c r="G1" s="9">
        <v>2013</v>
      </c>
      <c r="H1" s="9">
        <v>2014</v>
      </c>
      <c r="I1" s="9">
        <v>2015</v>
      </c>
      <c r="J1" s="9">
        <v>2016</v>
      </c>
      <c r="K1" s="3"/>
      <c r="L1" s="3"/>
      <c r="M1" s="3"/>
      <c r="N1" s="3"/>
    </row>
    <row r="2" spans="1:16" x14ac:dyDescent="0.2">
      <c r="A2" s="9" t="s">
        <v>51</v>
      </c>
      <c r="B2" s="11">
        <f>B10/$B$12</f>
        <v>0.51428571428571423</v>
      </c>
      <c r="C2" s="11">
        <f>C10/$C$12</f>
        <v>0.50127226463104324</v>
      </c>
      <c r="D2" s="11"/>
      <c r="E2" s="11">
        <f>E10/$E$12</f>
        <v>0.53305785123966942</v>
      </c>
      <c r="F2" s="11">
        <f>F10/$F$12</f>
        <v>0.47091412742382271</v>
      </c>
      <c r="G2" s="11">
        <f>G10/$G$12</f>
        <v>0.47914183551847439</v>
      </c>
      <c r="H2" s="11">
        <f>H10/$H$12</f>
        <v>0.42062572421784472</v>
      </c>
      <c r="I2" s="11">
        <f>I10/$I$12</f>
        <v>0.39813736903376018</v>
      </c>
      <c r="J2" s="11">
        <f>J10/$J$12</f>
        <v>0.32923076923076922</v>
      </c>
      <c r="K2" s="3"/>
      <c r="L2" s="3"/>
      <c r="M2" s="3"/>
      <c r="N2" s="3"/>
    </row>
    <row r="3" spans="1:16" x14ac:dyDescent="0.2">
      <c r="A3" s="9" t="s">
        <v>52</v>
      </c>
      <c r="B3" s="11">
        <f>B11/$B$12</f>
        <v>0.48571428571428571</v>
      </c>
      <c r="C3" s="11">
        <f>C11/$C$12</f>
        <v>0.49872773536895676</v>
      </c>
      <c r="D3" s="11"/>
      <c r="E3" s="11">
        <f>E11/$E$12</f>
        <v>0.46694214876033058</v>
      </c>
      <c r="F3" s="11">
        <f>F11/$F$12</f>
        <v>0.52908587257617734</v>
      </c>
      <c r="G3" s="11">
        <f>G11/$G$12</f>
        <v>0.52085816448152567</v>
      </c>
      <c r="H3" s="11">
        <f>H11/$H$12</f>
        <v>0.57937427578215528</v>
      </c>
      <c r="I3" s="11">
        <f>I11/$I$12</f>
        <v>0.60186263096623982</v>
      </c>
      <c r="J3" s="11">
        <f>J11/$J$12</f>
        <v>0.67076923076923078</v>
      </c>
      <c r="K3" s="3"/>
      <c r="L3" s="3"/>
      <c r="M3" s="3"/>
      <c r="N3" s="3"/>
    </row>
    <row r="4" spans="1:16" x14ac:dyDescent="0.2">
      <c r="A4" s="9" t="s">
        <v>53</v>
      </c>
      <c r="B4" s="12">
        <f>SUM(B2:B3)</f>
        <v>1</v>
      </c>
      <c r="C4" s="12">
        <f>SUM(C2:C3)</f>
        <v>1</v>
      </c>
      <c r="D4" s="12"/>
      <c r="E4" s="12">
        <f t="shared" ref="E4:J4" si="0">SUM(E2:E3)</f>
        <v>1</v>
      </c>
      <c r="F4" s="12">
        <f t="shared" si="0"/>
        <v>1</v>
      </c>
      <c r="G4" s="12">
        <f t="shared" si="0"/>
        <v>1</v>
      </c>
      <c r="H4" s="12">
        <f t="shared" si="0"/>
        <v>1</v>
      </c>
      <c r="I4" s="12">
        <f t="shared" si="0"/>
        <v>1</v>
      </c>
      <c r="J4" s="12">
        <f t="shared" si="0"/>
        <v>1</v>
      </c>
      <c r="K4" s="3"/>
      <c r="L4" s="3"/>
      <c r="M4" s="3"/>
      <c r="N4" s="3"/>
    </row>
    <row r="5" spans="1:1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x14ac:dyDescent="0.2">
      <c r="A6" s="3"/>
      <c r="B6" s="3"/>
      <c r="C6" s="3"/>
      <c r="D6" s="3"/>
      <c r="E6" s="9"/>
      <c r="F6" s="9"/>
      <c r="G6" s="3"/>
      <c r="H6" s="3"/>
      <c r="I6" s="3"/>
      <c r="J6" s="3"/>
      <c r="K6" s="3"/>
      <c r="L6" s="3"/>
      <c r="M6" s="3"/>
      <c r="N6" s="3"/>
    </row>
    <row r="7" spans="1:16" x14ac:dyDescent="0.2">
      <c r="A7" s="3"/>
      <c r="B7" s="3"/>
      <c r="C7" s="3"/>
      <c r="D7" s="3"/>
      <c r="E7" s="9"/>
      <c r="F7" s="9"/>
      <c r="G7" s="3"/>
      <c r="H7" s="3"/>
      <c r="I7" s="3"/>
      <c r="J7" s="3"/>
      <c r="K7" s="3"/>
      <c r="L7" s="3"/>
      <c r="M7" s="3"/>
      <c r="N7" s="3"/>
    </row>
    <row r="8" spans="1:16" x14ac:dyDescent="0.2">
      <c r="A8" s="3"/>
      <c r="B8" s="3"/>
      <c r="C8" s="3"/>
      <c r="D8" s="3"/>
      <c r="E8" s="9"/>
      <c r="F8" s="9"/>
      <c r="G8" s="3"/>
      <c r="H8" s="3"/>
      <c r="I8" s="3"/>
      <c r="J8" s="3"/>
      <c r="K8" s="3"/>
      <c r="L8" s="3"/>
      <c r="M8" s="3"/>
      <c r="N8" s="3"/>
    </row>
    <row r="9" spans="1:16" x14ac:dyDescent="0.2">
      <c r="A9" s="9" t="s">
        <v>50</v>
      </c>
      <c r="B9" s="9">
        <v>2009</v>
      </c>
      <c r="C9" s="9">
        <v>2010</v>
      </c>
      <c r="D9" s="9"/>
      <c r="E9" s="9">
        <v>2011</v>
      </c>
      <c r="F9" s="9">
        <v>2012</v>
      </c>
      <c r="G9" s="9">
        <v>2013</v>
      </c>
      <c r="H9" s="9">
        <v>2014</v>
      </c>
      <c r="I9" s="9">
        <v>2015</v>
      </c>
      <c r="J9" s="9">
        <v>2016</v>
      </c>
      <c r="K9" s="9">
        <v>2017</v>
      </c>
      <c r="L9" s="9">
        <v>2018</v>
      </c>
      <c r="M9" s="9">
        <v>2019</v>
      </c>
      <c r="N9" s="37">
        <v>2020</v>
      </c>
      <c r="O9" s="37">
        <v>2021</v>
      </c>
      <c r="P9" s="37">
        <v>2022</v>
      </c>
    </row>
    <row r="10" spans="1:16" x14ac:dyDescent="0.2">
      <c r="A10" s="9" t="s">
        <v>51</v>
      </c>
      <c r="B10" s="13">
        <v>126</v>
      </c>
      <c r="C10" s="13">
        <v>197</v>
      </c>
      <c r="D10" s="13"/>
      <c r="E10" s="13">
        <v>258</v>
      </c>
      <c r="F10" s="13">
        <v>340</v>
      </c>
      <c r="G10" s="13">
        <v>402</v>
      </c>
      <c r="H10" s="13">
        <v>363</v>
      </c>
      <c r="I10" s="13">
        <v>342</v>
      </c>
      <c r="J10" s="13">
        <v>321</v>
      </c>
      <c r="K10" s="13">
        <v>385</v>
      </c>
      <c r="L10" s="13">
        <v>452</v>
      </c>
      <c r="M10" s="13">
        <v>795</v>
      </c>
      <c r="N10" s="13">
        <v>622</v>
      </c>
      <c r="O10" s="13">
        <v>709</v>
      </c>
      <c r="P10" s="13">
        <v>845</v>
      </c>
    </row>
    <row r="11" spans="1:16" x14ac:dyDescent="0.2">
      <c r="A11" s="9" t="s">
        <v>52</v>
      </c>
      <c r="B11" s="13">
        <v>119</v>
      </c>
      <c r="C11" s="13">
        <v>196</v>
      </c>
      <c r="D11" s="13"/>
      <c r="E11" s="13">
        <v>226</v>
      </c>
      <c r="F11" s="13">
        <v>382</v>
      </c>
      <c r="G11" s="13">
        <v>437</v>
      </c>
      <c r="H11" s="13">
        <v>500</v>
      </c>
      <c r="I11" s="13">
        <v>517</v>
      </c>
      <c r="J11" s="13">
        <v>654</v>
      </c>
      <c r="K11" s="13">
        <v>632</v>
      </c>
      <c r="L11" s="13">
        <v>730</v>
      </c>
      <c r="M11" s="13">
        <v>989</v>
      </c>
      <c r="N11" s="13">
        <f>1390-N10</f>
        <v>768</v>
      </c>
      <c r="O11" s="13">
        <f>1539-O10</f>
        <v>830</v>
      </c>
      <c r="P11" s="13">
        <f>1873-P10</f>
        <v>1028</v>
      </c>
    </row>
    <row r="12" spans="1:16" x14ac:dyDescent="0.2">
      <c r="A12" s="9" t="s">
        <v>53</v>
      </c>
      <c r="B12" s="13">
        <f>SUM(B10:B11)</f>
        <v>245</v>
      </c>
      <c r="C12" s="13">
        <f>SUM(C10:C11)</f>
        <v>393</v>
      </c>
      <c r="D12" s="13"/>
      <c r="E12" s="13">
        <f t="shared" ref="E12:O12" si="1">SUM(E10:E11)</f>
        <v>484</v>
      </c>
      <c r="F12" s="13">
        <f t="shared" si="1"/>
        <v>722</v>
      </c>
      <c r="G12" s="13">
        <f t="shared" si="1"/>
        <v>839</v>
      </c>
      <c r="H12" s="13">
        <f t="shared" si="1"/>
        <v>863</v>
      </c>
      <c r="I12" s="13">
        <f t="shared" si="1"/>
        <v>859</v>
      </c>
      <c r="J12" s="13">
        <f t="shared" si="1"/>
        <v>975</v>
      </c>
      <c r="K12" s="13">
        <f t="shared" si="1"/>
        <v>1017</v>
      </c>
      <c r="L12" s="13">
        <f t="shared" si="1"/>
        <v>1182</v>
      </c>
      <c r="M12" s="13">
        <f t="shared" si="1"/>
        <v>1784</v>
      </c>
      <c r="N12" s="13">
        <f>SUM(N10:N11)</f>
        <v>1390</v>
      </c>
      <c r="O12" s="13">
        <f t="shared" si="1"/>
        <v>1539</v>
      </c>
      <c r="P12" s="13">
        <f>SUM(P10:P11)</f>
        <v>1873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Delitos</vt:lpstr>
      <vt:lpstr>provincia</vt:lpstr>
      <vt:lpstr>sentencias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jleonce</dc:creator>
  <cp:lastModifiedBy>Dixie Mendoza Chaves</cp:lastModifiedBy>
  <dcterms:created xsi:type="dcterms:W3CDTF">2016-11-04T19:01:18Z</dcterms:created>
  <dcterms:modified xsi:type="dcterms:W3CDTF">2024-03-04T22:49:49Z</dcterms:modified>
</cp:coreProperties>
</file>