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visión 2020\IV Trim y anual 2020\VIOL DOM IV TRIM 2020 REV DIEGO\"/>
    </mc:Choice>
  </mc:AlternateContent>
  <xr:revisionPtr revIDLastSave="0" documentId="13_ncr:1_{5633554E-E43E-44FF-80BC-8CC609C57767}" xr6:coauthVersionLast="46" xr6:coauthVersionMax="47" xr10:uidLastSave="{00000000-0000-0000-0000-000000000000}"/>
  <bookViews>
    <workbookView xWindow="-120" yWindow="-120" windowWidth="29040" windowHeight="15840" tabRatio="824" activeTab="1" xr2:uid="{00000000-000D-0000-FFFF-FFFF00000000}"/>
  </bookViews>
  <sheets>
    <sheet name="Índice " sheetId="34" r:id="rId1"/>
    <sheet name="C-1" sheetId="29" r:id="rId2"/>
    <sheet name="C-2" sheetId="3" r:id="rId3"/>
    <sheet name="C-3 " sheetId="35" r:id="rId4"/>
    <sheet name="C-4" sheetId="5" r:id="rId5"/>
    <sheet name="C-5" sheetId="6" r:id="rId6"/>
    <sheet name="C-6" sheetId="36" r:id="rId7"/>
    <sheet name="C-7" sheetId="37" r:id="rId8"/>
    <sheet name="C-8" sheetId="38" r:id="rId9"/>
    <sheet name="C-9" sheetId="39" r:id="rId10"/>
    <sheet name="C-10" sheetId="14" r:id="rId11"/>
    <sheet name="C-11" sheetId="30" r:id="rId12"/>
  </sheets>
  <externalReferences>
    <externalReference r:id="rId13"/>
  </externalReferences>
  <definedNames>
    <definedName name="_xlnm._FilterDatabase" localSheetId="1" hidden="1">'C-1'!$A$7:$M$114</definedName>
    <definedName name="CDOS">#REF!</definedName>
    <definedName name="civil">[1]C4!#REF!</definedName>
    <definedName name="ddd" localSheetId="1">#REF!</definedName>
    <definedName name="ddd" localSheetId="11">#REF!</definedName>
    <definedName name="ddd" localSheetId="0">#REF!</definedName>
    <definedName name="ddd">#REF!</definedName>
    <definedName name="EDER2">#REF!</definedName>
    <definedName name="Excel_BuiltIn__FilterDatabase_1" localSheetId="1">#REF!</definedName>
    <definedName name="Excel_BuiltIn__FilterDatabase_1" localSheetId="11">#REF!</definedName>
    <definedName name="Excel_BuiltIn__FilterDatabase_1" localSheetId="0">#REF!</definedName>
    <definedName name="Excel_BuiltIn__FilterDatabase_1">#REF!</definedName>
    <definedName name="Excel_BuiltIn__FilterDatabase_3" localSheetId="1">#REF!</definedName>
    <definedName name="Excel_BuiltIn__FilterDatabase_3" localSheetId="11">#REF!</definedName>
    <definedName name="Excel_BuiltIn__FilterDatabase_3" localSheetId="0">#REF!</definedName>
    <definedName name="Excel_BuiltIn__FilterDatabase_3">#REF!</definedName>
    <definedName name="Excel_BuiltIn__FilterDatabase_4" localSheetId="1">[1]C4!#REF!</definedName>
    <definedName name="Excel_BuiltIn__FilterDatabase_4" localSheetId="11">[1]C4!#REF!</definedName>
    <definedName name="Excel_BuiltIn__FilterDatabase_4" localSheetId="0">[1]C4!#REF!</definedName>
    <definedName name="Excel_BuiltIn__FilterDatabase_4">[1]C4!#REF!</definedName>
    <definedName name="Excel_BuiltIn_Print_Area_1" localSheetId="1">#REF!</definedName>
    <definedName name="Excel_BuiltIn_Print_Area_1" localSheetId="11">#REF!</definedName>
    <definedName name="Excel_BuiltIn_Print_Area_1" localSheetId="0">#REF!</definedName>
    <definedName name="Excel_BuiltIn_Print_Area_1">#REF!</definedName>
    <definedName name="Excel_BuiltIn_Print_Area_1_1">"$C_81.$#REF!$#REF!:$#REF!$#REF!"</definedName>
    <definedName name="Excel_BuiltIn_Print_Area_4">"$c_84.$#REF!$#REF!:$#REF!$#REF!"</definedName>
    <definedName name="Excel_BuiltIn_Print_Area_7">"$c_86.$#REF!$#REF!:$#REF!$#REF!"</definedName>
    <definedName name="FOFO1" localSheetId="1">#REF!</definedName>
    <definedName name="FOFO1" localSheetId="11">#REF!</definedName>
    <definedName name="FOFO1" localSheetId="0">#REF!</definedName>
    <definedName name="FOFO1">#REF!</definedName>
    <definedName name="FOFO2">#REF!</definedName>
    <definedName name="Nuevo" localSheetId="1">#REF!</definedName>
    <definedName name="Nuevo" localSheetId="11">#REF!</definedName>
    <definedName name="Nuevo" localSheetId="0">#REF!</definedName>
    <definedName name="Nuev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39" l="1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29" i="39"/>
  <c r="B30" i="39"/>
  <c r="B31" i="39"/>
  <c r="B32" i="39"/>
  <c r="B33" i="39"/>
  <c r="B34" i="39"/>
  <c r="B35" i="39"/>
  <c r="B36" i="39"/>
  <c r="B37" i="39"/>
  <c r="B38" i="39"/>
  <c r="B39" i="39"/>
  <c r="B40" i="39"/>
  <c r="B41" i="39"/>
  <c r="B42" i="39"/>
  <c r="B43" i="39"/>
  <c r="B44" i="39"/>
  <c r="B45" i="39"/>
  <c r="B46" i="39"/>
  <c r="B47" i="39"/>
  <c r="B48" i="39"/>
  <c r="B49" i="39"/>
  <c r="B50" i="39"/>
  <c r="B51" i="39"/>
  <c r="B52" i="39"/>
  <c r="B53" i="39"/>
  <c r="B54" i="39"/>
  <c r="B13" i="39"/>
  <c r="Q29" i="38"/>
  <c r="Q32" i="38"/>
  <c r="O13" i="38"/>
  <c r="S11" i="39"/>
  <c r="R11" i="39"/>
  <c r="Q11" i="39"/>
  <c r="P11" i="39"/>
  <c r="O11" i="39"/>
  <c r="N11" i="39"/>
  <c r="M11" i="39"/>
  <c r="L11" i="39"/>
  <c r="K11" i="39"/>
  <c r="J11" i="39"/>
  <c r="I11" i="39"/>
  <c r="H11" i="39"/>
  <c r="G11" i="39"/>
  <c r="F11" i="39"/>
  <c r="E11" i="39"/>
  <c r="D11" i="39"/>
  <c r="C11" i="39"/>
  <c r="B103" i="38"/>
  <c r="B102" i="38"/>
  <c r="AG101" i="38"/>
  <c r="AF101" i="38"/>
  <c r="AE101" i="38"/>
  <c r="AD101" i="38"/>
  <c r="AC101" i="38"/>
  <c r="AB101" i="38"/>
  <c r="AA101" i="38"/>
  <c r="Z101" i="38"/>
  <c r="Y101" i="38"/>
  <c r="X101" i="38"/>
  <c r="W101" i="38"/>
  <c r="V101" i="38"/>
  <c r="U101" i="38"/>
  <c r="T101" i="38"/>
  <c r="S101" i="38"/>
  <c r="R101" i="38"/>
  <c r="Q101" i="38"/>
  <c r="P101" i="38"/>
  <c r="O101" i="38"/>
  <c r="N101" i="38"/>
  <c r="M101" i="38"/>
  <c r="L101" i="38"/>
  <c r="K101" i="38"/>
  <c r="J101" i="38"/>
  <c r="I101" i="38"/>
  <c r="H101" i="38"/>
  <c r="G101" i="38"/>
  <c r="F101" i="38"/>
  <c r="E101" i="38"/>
  <c r="D101" i="38"/>
  <c r="C101" i="38"/>
  <c r="B99" i="38"/>
  <c r="B98" i="38"/>
  <c r="B97" i="38"/>
  <c r="AG96" i="38"/>
  <c r="AF96" i="38"/>
  <c r="AE96" i="38"/>
  <c r="AD96" i="38"/>
  <c r="AC96" i="38"/>
  <c r="AB96" i="38"/>
  <c r="AA96" i="38"/>
  <c r="Z96" i="38"/>
  <c r="Y96" i="38"/>
  <c r="X96" i="38"/>
  <c r="W96" i="38"/>
  <c r="V96" i="38"/>
  <c r="U96" i="38"/>
  <c r="T96" i="38"/>
  <c r="S96" i="38"/>
  <c r="R96" i="38"/>
  <c r="Q96" i="38"/>
  <c r="P96" i="38"/>
  <c r="O96" i="38"/>
  <c r="N96" i="38"/>
  <c r="M96" i="38"/>
  <c r="L96" i="38"/>
  <c r="K96" i="38"/>
  <c r="J96" i="38"/>
  <c r="I96" i="38"/>
  <c r="H96" i="38"/>
  <c r="G96" i="38"/>
  <c r="F96" i="38"/>
  <c r="E96" i="38"/>
  <c r="D96" i="38"/>
  <c r="C96" i="38"/>
  <c r="B94" i="38"/>
  <c r="B93" i="38"/>
  <c r="B92" i="38"/>
  <c r="B91" i="38"/>
  <c r="AG90" i="38"/>
  <c r="AF90" i="38"/>
  <c r="AE90" i="38"/>
  <c r="AD90" i="38"/>
  <c r="AC90" i="38"/>
  <c r="AB90" i="38"/>
  <c r="AA90" i="38"/>
  <c r="Z90" i="38"/>
  <c r="Y90" i="38"/>
  <c r="X90" i="38"/>
  <c r="W90" i="38"/>
  <c r="V90" i="38"/>
  <c r="U90" i="38"/>
  <c r="T90" i="38"/>
  <c r="S90" i="38"/>
  <c r="R90" i="38"/>
  <c r="Q90" i="38"/>
  <c r="P90" i="38"/>
  <c r="O90" i="38"/>
  <c r="N90" i="38"/>
  <c r="M90" i="38"/>
  <c r="L90" i="38"/>
  <c r="K90" i="38"/>
  <c r="J90" i="38"/>
  <c r="I90" i="38"/>
  <c r="H90" i="38"/>
  <c r="G90" i="38"/>
  <c r="F90" i="38"/>
  <c r="E90" i="38"/>
  <c r="D90" i="38"/>
  <c r="C90" i="38"/>
  <c r="B88" i="38"/>
  <c r="B87" i="38"/>
  <c r="AG86" i="38"/>
  <c r="AF86" i="38"/>
  <c r="AE86" i="38"/>
  <c r="AD86" i="38"/>
  <c r="AC86" i="38"/>
  <c r="AB86" i="38"/>
  <c r="AA86" i="38"/>
  <c r="Z86" i="38"/>
  <c r="Y86" i="38"/>
  <c r="X86" i="38"/>
  <c r="W86" i="38"/>
  <c r="V86" i="38"/>
  <c r="U86" i="38"/>
  <c r="T86" i="38"/>
  <c r="S86" i="38"/>
  <c r="R86" i="38"/>
  <c r="Q86" i="38"/>
  <c r="P86" i="38"/>
  <c r="O86" i="38"/>
  <c r="N86" i="38"/>
  <c r="M86" i="38"/>
  <c r="L86" i="38"/>
  <c r="K86" i="38"/>
  <c r="J86" i="38"/>
  <c r="I86" i="38"/>
  <c r="H86" i="38"/>
  <c r="G86" i="38"/>
  <c r="F86" i="38"/>
  <c r="E86" i="38"/>
  <c r="D86" i="38"/>
  <c r="C86" i="38"/>
  <c r="B84" i="38"/>
  <c r="B83" i="38"/>
  <c r="B82" i="38"/>
  <c r="B81" i="38"/>
  <c r="B80" i="38"/>
  <c r="B79" i="38"/>
  <c r="B78" i="38"/>
  <c r="B77" i="38"/>
  <c r="AG76" i="38"/>
  <c r="AF76" i="38"/>
  <c r="AE76" i="38"/>
  <c r="AD76" i="38"/>
  <c r="AC76" i="38"/>
  <c r="AB76" i="38"/>
  <c r="AA76" i="38"/>
  <c r="Z76" i="38"/>
  <c r="Y76" i="38"/>
  <c r="X76" i="38"/>
  <c r="W76" i="38"/>
  <c r="V76" i="38"/>
  <c r="U76" i="38"/>
  <c r="T76" i="38"/>
  <c r="S76" i="38"/>
  <c r="R76" i="38"/>
  <c r="Q76" i="38"/>
  <c r="P76" i="38"/>
  <c r="O76" i="38"/>
  <c r="N76" i="38"/>
  <c r="M76" i="38"/>
  <c r="L76" i="38"/>
  <c r="K76" i="38"/>
  <c r="J76" i="38"/>
  <c r="I76" i="38"/>
  <c r="H76" i="38"/>
  <c r="G76" i="38"/>
  <c r="F76" i="38"/>
  <c r="E76" i="38"/>
  <c r="D76" i="38"/>
  <c r="C76" i="38"/>
  <c r="B74" i="38"/>
  <c r="B73" i="38"/>
  <c r="B72" i="38"/>
  <c r="B71" i="38"/>
  <c r="B70" i="38"/>
  <c r="B69" i="38"/>
  <c r="AG68" i="38"/>
  <c r="AF68" i="38"/>
  <c r="AE68" i="38"/>
  <c r="AD68" i="38"/>
  <c r="AC68" i="38"/>
  <c r="AB68" i="38"/>
  <c r="AA68" i="38"/>
  <c r="Z68" i="38"/>
  <c r="Y68" i="38"/>
  <c r="X68" i="38"/>
  <c r="W68" i="38"/>
  <c r="V68" i="38"/>
  <c r="U68" i="38"/>
  <c r="T68" i="38"/>
  <c r="S68" i="38"/>
  <c r="R68" i="38"/>
  <c r="Q68" i="38"/>
  <c r="P68" i="38"/>
  <c r="O68" i="38"/>
  <c r="N68" i="38"/>
  <c r="M68" i="38"/>
  <c r="L68" i="38"/>
  <c r="K68" i="38"/>
  <c r="J68" i="38"/>
  <c r="I68" i="38"/>
  <c r="H68" i="38"/>
  <c r="G68" i="38"/>
  <c r="F68" i="38"/>
  <c r="E68" i="38"/>
  <c r="D68" i="38"/>
  <c r="C68" i="38"/>
  <c r="B66" i="38"/>
  <c r="B65" i="38"/>
  <c r="B64" i="38"/>
  <c r="B63" i="38"/>
  <c r="AG62" i="38"/>
  <c r="AF62" i="38"/>
  <c r="AE62" i="38"/>
  <c r="AD62" i="38"/>
  <c r="AC62" i="38"/>
  <c r="AB62" i="38"/>
  <c r="AA62" i="38"/>
  <c r="Z62" i="38"/>
  <c r="Y62" i="38"/>
  <c r="X62" i="38"/>
  <c r="W62" i="38"/>
  <c r="V62" i="38"/>
  <c r="U62" i="38"/>
  <c r="T62" i="38"/>
  <c r="S62" i="38"/>
  <c r="R62" i="38"/>
  <c r="Q62" i="38"/>
  <c r="P62" i="38"/>
  <c r="O62" i="38"/>
  <c r="N62" i="38"/>
  <c r="M62" i="38"/>
  <c r="L62" i="38"/>
  <c r="K62" i="38"/>
  <c r="J62" i="38"/>
  <c r="I62" i="38"/>
  <c r="H62" i="38"/>
  <c r="G62" i="38"/>
  <c r="F62" i="38"/>
  <c r="E62" i="38"/>
  <c r="D62" i="38"/>
  <c r="C62" i="38"/>
  <c r="B60" i="38"/>
  <c r="B59" i="38"/>
  <c r="B58" i="38"/>
  <c r="B57" i="38"/>
  <c r="B56" i="38"/>
  <c r="AG55" i="38"/>
  <c r="AF55" i="38"/>
  <c r="AE55" i="38"/>
  <c r="AD55" i="38"/>
  <c r="AC55" i="38"/>
  <c r="AB55" i="38"/>
  <c r="AA55" i="38"/>
  <c r="Z55" i="38"/>
  <c r="Y55" i="38"/>
  <c r="X55" i="38"/>
  <c r="W55" i="38"/>
  <c r="V55" i="38"/>
  <c r="U55" i="38"/>
  <c r="T55" i="38"/>
  <c r="S55" i="38"/>
  <c r="R55" i="38"/>
  <c r="Q55" i="38"/>
  <c r="P55" i="38"/>
  <c r="O55" i="38"/>
  <c r="N55" i="38"/>
  <c r="M55" i="38"/>
  <c r="L55" i="38"/>
  <c r="K55" i="38"/>
  <c r="J55" i="38"/>
  <c r="I55" i="38"/>
  <c r="H55" i="38"/>
  <c r="G55" i="38"/>
  <c r="F55" i="38"/>
  <c r="E55" i="38"/>
  <c r="D55" i="38"/>
  <c r="C55" i="38"/>
  <c r="B53" i="38"/>
  <c r="B52" i="38"/>
  <c r="B51" i="38"/>
  <c r="B50" i="38"/>
  <c r="B49" i="38"/>
  <c r="B48" i="38"/>
  <c r="AG47" i="38"/>
  <c r="AF47" i="38"/>
  <c r="AE47" i="38"/>
  <c r="AD47" i="38"/>
  <c r="AC47" i="38"/>
  <c r="AB47" i="38"/>
  <c r="AA47" i="38"/>
  <c r="Z47" i="38"/>
  <c r="Y47" i="38"/>
  <c r="X47" i="38"/>
  <c r="W47" i="38"/>
  <c r="V47" i="38"/>
  <c r="U47" i="38"/>
  <c r="T47" i="38"/>
  <c r="S47" i="38"/>
  <c r="R47" i="38"/>
  <c r="Q47" i="38"/>
  <c r="P47" i="38"/>
  <c r="O47" i="38"/>
  <c r="N47" i="38"/>
  <c r="M47" i="38"/>
  <c r="L47" i="38"/>
  <c r="K47" i="38"/>
  <c r="J47" i="38"/>
  <c r="I47" i="38"/>
  <c r="H47" i="38"/>
  <c r="G47" i="38"/>
  <c r="F47" i="38"/>
  <c r="E47" i="38"/>
  <c r="D47" i="38"/>
  <c r="C47" i="38"/>
  <c r="B45" i="38"/>
  <c r="B44" i="38"/>
  <c r="B43" i="38"/>
  <c r="B42" i="38"/>
  <c r="B41" i="38"/>
  <c r="AG40" i="38"/>
  <c r="AF40" i="38"/>
  <c r="AE40" i="38"/>
  <c r="AD40" i="38"/>
  <c r="AC40" i="38"/>
  <c r="AB40" i="38"/>
  <c r="AA40" i="38"/>
  <c r="Z40" i="38"/>
  <c r="Y40" i="38"/>
  <c r="X40" i="38"/>
  <c r="W40" i="38"/>
  <c r="V40" i="38"/>
  <c r="U40" i="38"/>
  <c r="T40" i="38"/>
  <c r="S40" i="38"/>
  <c r="R40" i="38"/>
  <c r="Q40" i="38"/>
  <c r="P40" i="38"/>
  <c r="O40" i="38"/>
  <c r="N40" i="38"/>
  <c r="M40" i="38"/>
  <c r="L40" i="38"/>
  <c r="K40" i="38"/>
  <c r="J40" i="38"/>
  <c r="I40" i="38"/>
  <c r="H40" i="38"/>
  <c r="G40" i="38"/>
  <c r="F40" i="38"/>
  <c r="E40" i="38"/>
  <c r="D40" i="38"/>
  <c r="C40" i="38"/>
  <c r="B38" i="38"/>
  <c r="B37" i="38"/>
  <c r="B36" i="38"/>
  <c r="B35" i="38"/>
  <c r="B34" i="38"/>
  <c r="B33" i="38"/>
  <c r="AG32" i="38"/>
  <c r="AF32" i="38"/>
  <c r="AE32" i="38"/>
  <c r="AD32" i="38"/>
  <c r="AC32" i="38"/>
  <c r="AB32" i="38"/>
  <c r="AA32" i="38"/>
  <c r="Z32" i="38"/>
  <c r="Y32" i="38"/>
  <c r="X32" i="38"/>
  <c r="W32" i="38"/>
  <c r="V32" i="38"/>
  <c r="U32" i="38"/>
  <c r="T32" i="38"/>
  <c r="S32" i="38"/>
  <c r="R32" i="38"/>
  <c r="P32" i="38"/>
  <c r="O32" i="38"/>
  <c r="N32" i="38"/>
  <c r="M32" i="38"/>
  <c r="L32" i="38"/>
  <c r="K32" i="38"/>
  <c r="J32" i="38"/>
  <c r="I32" i="38"/>
  <c r="H32" i="38"/>
  <c r="G32" i="38"/>
  <c r="F32" i="38"/>
  <c r="E32" i="38"/>
  <c r="D32" i="38"/>
  <c r="C32" i="38"/>
  <c r="B30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9" i="38"/>
  <c r="C29" i="38"/>
  <c r="B27" i="38"/>
  <c r="B26" i="38"/>
  <c r="B25" i="38"/>
  <c r="AG24" i="38"/>
  <c r="AF24" i="38"/>
  <c r="AE24" i="38"/>
  <c r="AD24" i="38"/>
  <c r="AC24" i="38"/>
  <c r="AB24" i="38"/>
  <c r="AA24" i="38"/>
  <c r="Z24" i="38"/>
  <c r="Y24" i="38"/>
  <c r="X24" i="38"/>
  <c r="W24" i="38"/>
  <c r="V24" i="38"/>
  <c r="U24" i="38"/>
  <c r="T24" i="38"/>
  <c r="S24" i="38"/>
  <c r="R24" i="38"/>
  <c r="Q24" i="38"/>
  <c r="P24" i="38"/>
  <c r="O24" i="38"/>
  <c r="N24" i="38"/>
  <c r="M24" i="38"/>
  <c r="L24" i="38"/>
  <c r="K24" i="38"/>
  <c r="J24" i="38"/>
  <c r="I24" i="38"/>
  <c r="H24" i="38"/>
  <c r="G24" i="38"/>
  <c r="F24" i="38"/>
  <c r="E24" i="38"/>
  <c r="D24" i="38"/>
  <c r="C24" i="38"/>
  <c r="B22" i="38"/>
  <c r="B21" i="38" s="1"/>
  <c r="AG21" i="38"/>
  <c r="AF21" i="38"/>
  <c r="AE21" i="38"/>
  <c r="AD21" i="38"/>
  <c r="AC21" i="38"/>
  <c r="AB21" i="38"/>
  <c r="AA21" i="38"/>
  <c r="Z21" i="38"/>
  <c r="Y21" i="38"/>
  <c r="X21" i="38"/>
  <c r="W21" i="38"/>
  <c r="V21" i="38"/>
  <c r="U21" i="38"/>
  <c r="T21" i="38"/>
  <c r="S21" i="38"/>
  <c r="R21" i="38"/>
  <c r="Q21" i="38"/>
  <c r="P21" i="38"/>
  <c r="O21" i="38"/>
  <c r="N21" i="38"/>
  <c r="M21" i="38"/>
  <c r="L21" i="38"/>
  <c r="K21" i="38"/>
  <c r="J21" i="38"/>
  <c r="I21" i="38"/>
  <c r="H21" i="38"/>
  <c r="G21" i="38"/>
  <c r="F21" i="38"/>
  <c r="E21" i="38"/>
  <c r="D21" i="38"/>
  <c r="C21" i="38"/>
  <c r="B19" i="38"/>
  <c r="B18" i="38"/>
  <c r="B17" i="38"/>
  <c r="B16" i="38"/>
  <c r="B15" i="38"/>
  <c r="B14" i="38"/>
  <c r="AG13" i="38"/>
  <c r="AF13" i="38"/>
  <c r="AE13" i="38"/>
  <c r="AD13" i="38"/>
  <c r="AC13" i="38"/>
  <c r="AB13" i="38"/>
  <c r="AA13" i="38"/>
  <c r="Z13" i="38"/>
  <c r="Y13" i="38"/>
  <c r="X13" i="38"/>
  <c r="W13" i="38"/>
  <c r="V13" i="38"/>
  <c r="U13" i="38"/>
  <c r="T13" i="38"/>
  <c r="S13" i="38"/>
  <c r="R13" i="38"/>
  <c r="Q13" i="38"/>
  <c r="P13" i="38"/>
  <c r="N13" i="38"/>
  <c r="M13" i="38"/>
  <c r="L13" i="38"/>
  <c r="K13" i="38"/>
  <c r="J13" i="38"/>
  <c r="I13" i="38"/>
  <c r="H13" i="38"/>
  <c r="G13" i="38"/>
  <c r="F13" i="38"/>
  <c r="E13" i="38"/>
  <c r="D13" i="38"/>
  <c r="C13" i="38"/>
  <c r="B115" i="37"/>
  <c r="B114" i="37"/>
  <c r="B113" i="37"/>
  <c r="P112" i="37"/>
  <c r="O112" i="37"/>
  <c r="N112" i="37"/>
  <c r="M112" i="37"/>
  <c r="L112" i="37"/>
  <c r="K112" i="37"/>
  <c r="J112" i="37"/>
  <c r="I112" i="37"/>
  <c r="H112" i="37"/>
  <c r="G112" i="37"/>
  <c r="F112" i="37"/>
  <c r="E112" i="37"/>
  <c r="D112" i="37"/>
  <c r="C112" i="37"/>
  <c r="B112" i="37"/>
  <c r="B110" i="37"/>
  <c r="B109" i="37"/>
  <c r="B107" i="37" s="1"/>
  <c r="B108" i="37"/>
  <c r="P107" i="37"/>
  <c r="O107" i="37"/>
  <c r="N107" i="37"/>
  <c r="M107" i="37"/>
  <c r="L107" i="37"/>
  <c r="K107" i="37"/>
  <c r="J107" i="37"/>
  <c r="I107" i="37"/>
  <c r="H107" i="37"/>
  <c r="G107" i="37"/>
  <c r="F107" i="37"/>
  <c r="E107" i="37"/>
  <c r="D107" i="37"/>
  <c r="C107" i="37"/>
  <c r="B105" i="37"/>
  <c r="B104" i="37"/>
  <c r="B103" i="37"/>
  <c r="B102" i="37"/>
  <c r="B100" i="37" s="1"/>
  <c r="B101" i="37"/>
  <c r="P100" i="37"/>
  <c r="O100" i="37"/>
  <c r="N100" i="37"/>
  <c r="M100" i="37"/>
  <c r="L100" i="37"/>
  <c r="K100" i="37"/>
  <c r="J100" i="37"/>
  <c r="I100" i="37"/>
  <c r="H100" i="37"/>
  <c r="G100" i="37"/>
  <c r="F100" i="37"/>
  <c r="E100" i="37"/>
  <c r="D100" i="37"/>
  <c r="C100" i="37"/>
  <c r="B98" i="37"/>
  <c r="B97" i="37"/>
  <c r="P96" i="37"/>
  <c r="O96" i="37"/>
  <c r="N96" i="37"/>
  <c r="M96" i="37"/>
  <c r="L96" i="37"/>
  <c r="K96" i="37"/>
  <c r="J96" i="37"/>
  <c r="I96" i="37"/>
  <c r="H96" i="37"/>
  <c r="G96" i="37"/>
  <c r="F96" i="37"/>
  <c r="E96" i="37"/>
  <c r="D96" i="37"/>
  <c r="C96" i="37"/>
  <c r="B96" i="37"/>
  <c r="B94" i="37"/>
  <c r="B93" i="37"/>
  <c r="B92" i="37"/>
  <c r="B91" i="37"/>
  <c r="B90" i="37"/>
  <c r="B89" i="37"/>
  <c r="B88" i="37"/>
  <c r="B87" i="37"/>
  <c r="P86" i="37"/>
  <c r="O86" i="37"/>
  <c r="N86" i="37"/>
  <c r="M86" i="37"/>
  <c r="L86" i="37"/>
  <c r="K86" i="37"/>
  <c r="J86" i="37"/>
  <c r="I86" i="37"/>
  <c r="H86" i="37"/>
  <c r="G86" i="37"/>
  <c r="F86" i="37"/>
  <c r="E86" i="37"/>
  <c r="D86" i="37"/>
  <c r="C86" i="37"/>
  <c r="B86" i="37"/>
  <c r="B84" i="37"/>
  <c r="B83" i="37"/>
  <c r="B82" i="37"/>
  <c r="B81" i="37"/>
  <c r="B80" i="37"/>
  <c r="B79" i="37"/>
  <c r="B78" i="37" s="1"/>
  <c r="P78" i="37"/>
  <c r="O78" i="37"/>
  <c r="N78" i="37"/>
  <c r="M78" i="37"/>
  <c r="L78" i="37"/>
  <c r="K78" i="37"/>
  <c r="J78" i="37"/>
  <c r="I78" i="37"/>
  <c r="H78" i="37"/>
  <c r="G78" i="37"/>
  <c r="F78" i="37"/>
  <c r="E78" i="37"/>
  <c r="D78" i="37"/>
  <c r="C78" i="37"/>
  <c r="B76" i="37"/>
  <c r="B75" i="37"/>
  <c r="B74" i="37"/>
  <c r="B70" i="37" s="1"/>
  <c r="B73" i="37"/>
  <c r="B72" i="37"/>
  <c r="B71" i="37"/>
  <c r="P70" i="37"/>
  <c r="O70" i="37"/>
  <c r="N70" i="37"/>
  <c r="M70" i="37"/>
  <c r="L70" i="37"/>
  <c r="K70" i="37"/>
  <c r="J70" i="37"/>
  <c r="I70" i="37"/>
  <c r="H70" i="37"/>
  <c r="G70" i="37"/>
  <c r="F70" i="37"/>
  <c r="E70" i="37"/>
  <c r="D70" i="37"/>
  <c r="C70" i="37"/>
  <c r="B68" i="37"/>
  <c r="B67" i="37"/>
  <c r="D66" i="37"/>
  <c r="B66" i="37"/>
  <c r="B65" i="37"/>
  <c r="B64" i="37"/>
  <c r="B63" i="37"/>
  <c r="P62" i="37"/>
  <c r="O62" i="37"/>
  <c r="N62" i="37"/>
  <c r="M62" i="37"/>
  <c r="L62" i="37"/>
  <c r="K62" i="37"/>
  <c r="J62" i="37"/>
  <c r="I62" i="37"/>
  <c r="H62" i="37"/>
  <c r="G62" i="37"/>
  <c r="F62" i="37"/>
  <c r="E62" i="37"/>
  <c r="D62" i="37"/>
  <c r="C62" i="37"/>
  <c r="B62" i="37"/>
  <c r="B60" i="37"/>
  <c r="B59" i="37"/>
  <c r="B58" i="37"/>
  <c r="B57" i="37"/>
  <c r="B56" i="37"/>
  <c r="B55" i="37"/>
  <c r="B54" i="37"/>
  <c r="B53" i="37" s="1"/>
  <c r="P53" i="37"/>
  <c r="O53" i="37"/>
  <c r="N53" i="37"/>
  <c r="M53" i="37"/>
  <c r="L53" i="37"/>
  <c r="K53" i="37"/>
  <c r="J53" i="37"/>
  <c r="I53" i="37"/>
  <c r="H53" i="37"/>
  <c r="G53" i="37"/>
  <c r="F53" i="37"/>
  <c r="E53" i="37"/>
  <c r="D53" i="37"/>
  <c r="C53" i="37"/>
  <c r="B51" i="37"/>
  <c r="B50" i="37"/>
  <c r="B49" i="37"/>
  <c r="B48" i="37"/>
  <c r="B47" i="37"/>
  <c r="B46" i="37"/>
  <c r="B45" i="37" s="1"/>
  <c r="P45" i="37"/>
  <c r="O45" i="37"/>
  <c r="N45" i="37"/>
  <c r="M45" i="37"/>
  <c r="L45" i="37"/>
  <c r="K45" i="37"/>
  <c r="J45" i="37"/>
  <c r="I45" i="37"/>
  <c r="H45" i="37"/>
  <c r="G45" i="37"/>
  <c r="F45" i="37"/>
  <c r="E45" i="37"/>
  <c r="D45" i="37"/>
  <c r="C45" i="37"/>
  <c r="B43" i="37"/>
  <c r="B42" i="37"/>
  <c r="B41" i="37"/>
  <c r="B40" i="37"/>
  <c r="B39" i="37"/>
  <c r="B38" i="37" s="1"/>
  <c r="P38" i="37"/>
  <c r="O38" i="37"/>
  <c r="N38" i="37"/>
  <c r="M38" i="37"/>
  <c r="L38" i="37"/>
  <c r="K38" i="37"/>
  <c r="J38" i="37"/>
  <c r="I38" i="37"/>
  <c r="H38" i="37"/>
  <c r="G38" i="37"/>
  <c r="F38" i="37"/>
  <c r="E38" i="37"/>
  <c r="D38" i="37"/>
  <c r="C38" i="37"/>
  <c r="B36" i="37"/>
  <c r="B35" i="37"/>
  <c r="B34" i="37"/>
  <c r="B33" i="37"/>
  <c r="B32" i="37"/>
  <c r="B31" i="37" s="1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B29" i="37"/>
  <c r="B28" i="37"/>
  <c r="B27" i="37"/>
  <c r="B26" i="37"/>
  <c r="B25" i="37"/>
  <c r="B24" i="37" s="1"/>
  <c r="P24" i="37"/>
  <c r="O24" i="37"/>
  <c r="N24" i="37"/>
  <c r="M24" i="37"/>
  <c r="L24" i="37"/>
  <c r="K24" i="37"/>
  <c r="J24" i="37"/>
  <c r="I24" i="37"/>
  <c r="H24" i="37"/>
  <c r="G24" i="37"/>
  <c r="F24" i="37"/>
  <c r="E24" i="37"/>
  <c r="D24" i="37"/>
  <c r="C24" i="37"/>
  <c r="B22" i="37"/>
  <c r="B21" i="37" s="1"/>
  <c r="P21" i="37"/>
  <c r="O21" i="37"/>
  <c r="N21" i="37"/>
  <c r="M21" i="37"/>
  <c r="L21" i="37"/>
  <c r="L11" i="37" s="1"/>
  <c r="K21" i="37"/>
  <c r="K11" i="37" s="1"/>
  <c r="J21" i="37"/>
  <c r="I21" i="37"/>
  <c r="I11" i="37" s="1"/>
  <c r="H21" i="37"/>
  <c r="G21" i="37"/>
  <c r="F21" i="37"/>
  <c r="E21" i="37"/>
  <c r="D21" i="37"/>
  <c r="D11" i="37" s="1"/>
  <c r="C21" i="37"/>
  <c r="C11" i="37" s="1"/>
  <c r="B19" i="37"/>
  <c r="B13" i="37" s="1"/>
  <c r="B18" i="37"/>
  <c r="B17" i="37"/>
  <c r="B16" i="37"/>
  <c r="B15" i="37"/>
  <c r="B14" i="37"/>
  <c r="P13" i="37"/>
  <c r="P11" i="37" s="1"/>
  <c r="O13" i="37"/>
  <c r="O11" i="37" s="1"/>
  <c r="N13" i="37"/>
  <c r="N11" i="37" s="1"/>
  <c r="M13" i="37"/>
  <c r="L13" i="37"/>
  <c r="K13" i="37"/>
  <c r="J13" i="37"/>
  <c r="J11" i="37" s="1"/>
  <c r="I13" i="37"/>
  <c r="H13" i="37"/>
  <c r="H11" i="37" s="1"/>
  <c r="G13" i="37"/>
  <c r="G11" i="37" s="1"/>
  <c r="F13" i="37"/>
  <c r="F11" i="37" s="1"/>
  <c r="E13" i="37"/>
  <c r="D13" i="37"/>
  <c r="C13" i="37"/>
  <c r="M11" i="37"/>
  <c r="E11" i="37"/>
  <c r="B116" i="36"/>
  <c r="B115" i="36"/>
  <c r="B114" i="36"/>
  <c r="B113" i="36" s="1"/>
  <c r="G113" i="36"/>
  <c r="F113" i="36"/>
  <c r="E113" i="36"/>
  <c r="D113" i="36"/>
  <c r="C113" i="36"/>
  <c r="B111" i="36"/>
  <c r="B110" i="36"/>
  <c r="B108" i="36" s="1"/>
  <c r="B109" i="36"/>
  <c r="G108" i="36"/>
  <c r="G12" i="36" s="1"/>
  <c r="F108" i="36"/>
  <c r="E108" i="36"/>
  <c r="D108" i="36"/>
  <c r="C108" i="36"/>
  <c r="B106" i="36"/>
  <c r="B105" i="36"/>
  <c r="B104" i="36"/>
  <c r="B101" i="36" s="1"/>
  <c r="B103" i="36"/>
  <c r="B102" i="36"/>
  <c r="G101" i="36"/>
  <c r="F101" i="36"/>
  <c r="E101" i="36"/>
  <c r="D101" i="36"/>
  <c r="C101" i="36"/>
  <c r="B99" i="36"/>
  <c r="B98" i="36"/>
  <c r="G97" i="36"/>
  <c r="F97" i="36"/>
  <c r="E97" i="36"/>
  <c r="D97" i="36"/>
  <c r="C97" i="36"/>
  <c r="B97" i="36"/>
  <c r="B95" i="36"/>
  <c r="B94" i="36"/>
  <c r="B93" i="36"/>
  <c r="B92" i="36"/>
  <c r="B91" i="36"/>
  <c r="B90" i="36"/>
  <c r="B89" i="36"/>
  <c r="B88" i="36"/>
  <c r="B87" i="36" s="1"/>
  <c r="G87" i="36"/>
  <c r="F87" i="36"/>
  <c r="E87" i="36"/>
  <c r="D87" i="36"/>
  <c r="C87" i="36"/>
  <c r="B85" i="36"/>
  <c r="B84" i="36"/>
  <c r="B83" i="36"/>
  <c r="B82" i="36"/>
  <c r="B81" i="36"/>
  <c r="B80" i="36"/>
  <c r="B79" i="36" s="1"/>
  <c r="G79" i="36"/>
  <c r="F79" i="36"/>
  <c r="E79" i="36"/>
  <c r="D79" i="36"/>
  <c r="C79" i="36"/>
  <c r="B77" i="36"/>
  <c r="B76" i="36"/>
  <c r="B75" i="36"/>
  <c r="B74" i="36"/>
  <c r="B73" i="36"/>
  <c r="B72" i="36"/>
  <c r="B71" i="36" s="1"/>
  <c r="G71" i="36"/>
  <c r="F71" i="36"/>
  <c r="E71" i="36"/>
  <c r="D71" i="36"/>
  <c r="C71" i="36"/>
  <c r="B69" i="36"/>
  <c r="B68" i="36"/>
  <c r="B67" i="36"/>
  <c r="B66" i="36"/>
  <c r="B65" i="36"/>
  <c r="B64" i="36"/>
  <c r="B63" i="36" s="1"/>
  <c r="G63" i="36"/>
  <c r="F63" i="36"/>
  <c r="E63" i="36"/>
  <c r="D63" i="36"/>
  <c r="C63" i="36"/>
  <c r="B61" i="36"/>
  <c r="B60" i="36"/>
  <c r="B59" i="36"/>
  <c r="B58" i="36"/>
  <c r="B57" i="36"/>
  <c r="B56" i="36"/>
  <c r="B55" i="36"/>
  <c r="B54" i="36" s="1"/>
  <c r="G54" i="36"/>
  <c r="F54" i="36"/>
  <c r="E54" i="36"/>
  <c r="D54" i="36"/>
  <c r="C54" i="36"/>
  <c r="B52" i="36"/>
  <c r="B51" i="36"/>
  <c r="B46" i="36" s="1"/>
  <c r="B50" i="36"/>
  <c r="B49" i="36"/>
  <c r="B48" i="36"/>
  <c r="B47" i="36"/>
  <c r="G46" i="36"/>
  <c r="F46" i="36"/>
  <c r="E46" i="36"/>
  <c r="D46" i="36"/>
  <c r="C46" i="36"/>
  <c r="B44" i="36"/>
  <c r="B43" i="36"/>
  <c r="B42" i="36"/>
  <c r="B41" i="36"/>
  <c r="B40" i="36"/>
  <c r="B39" i="36" s="1"/>
  <c r="G39" i="36"/>
  <c r="F39" i="36"/>
  <c r="E39" i="36"/>
  <c r="D39" i="36"/>
  <c r="C39" i="36"/>
  <c r="B37" i="36"/>
  <c r="B36" i="36"/>
  <c r="B32" i="36" s="1"/>
  <c r="B35" i="36"/>
  <c r="B34" i="36"/>
  <c r="B33" i="36"/>
  <c r="G32" i="36"/>
  <c r="F32" i="36"/>
  <c r="E32" i="36"/>
  <c r="D32" i="36"/>
  <c r="C32" i="36"/>
  <c r="B30" i="36"/>
  <c r="B29" i="36"/>
  <c r="B28" i="36"/>
  <c r="B27" i="36"/>
  <c r="B26" i="36"/>
  <c r="B25" i="36" s="1"/>
  <c r="G25" i="36"/>
  <c r="F25" i="36"/>
  <c r="F12" i="36" s="1"/>
  <c r="E25" i="36"/>
  <c r="D25" i="36"/>
  <c r="C25" i="36"/>
  <c r="B23" i="36"/>
  <c r="G22" i="36"/>
  <c r="F22" i="36"/>
  <c r="E22" i="36"/>
  <c r="D22" i="36"/>
  <c r="D12" i="36" s="1"/>
  <c r="C22" i="36"/>
  <c r="B22" i="36"/>
  <c r="B20" i="36"/>
  <c r="B19" i="36"/>
  <c r="B18" i="36"/>
  <c r="B17" i="36"/>
  <c r="B16" i="36"/>
  <c r="B15" i="36"/>
  <c r="B14" i="36" s="1"/>
  <c r="G14" i="36"/>
  <c r="F14" i="36"/>
  <c r="E14" i="36"/>
  <c r="E12" i="36" s="1"/>
  <c r="D14" i="36"/>
  <c r="C14" i="36"/>
  <c r="C12" i="36" s="1"/>
  <c r="B11" i="39" l="1"/>
  <c r="B86" i="38"/>
  <c r="B96" i="38"/>
  <c r="B29" i="38"/>
  <c r="B101" i="38"/>
  <c r="B24" i="38"/>
  <c r="B76" i="38"/>
  <c r="B32" i="38"/>
  <c r="B13" i="38"/>
  <c r="B40" i="38"/>
  <c r="I11" i="38"/>
  <c r="Q11" i="38"/>
  <c r="W11" i="38"/>
  <c r="AC11" i="38"/>
  <c r="B55" i="38"/>
  <c r="B62" i="38"/>
  <c r="D11" i="38"/>
  <c r="L11" i="38"/>
  <c r="R11" i="38"/>
  <c r="AF11" i="38"/>
  <c r="H11" i="38"/>
  <c r="P11" i="38"/>
  <c r="V11" i="38"/>
  <c r="B90" i="38"/>
  <c r="E11" i="38"/>
  <c r="M11" i="38"/>
  <c r="S11" i="38"/>
  <c r="Z11" i="38"/>
  <c r="AG11" i="38"/>
  <c r="F11" i="38"/>
  <c r="N11" i="38"/>
  <c r="T11" i="38"/>
  <c r="AA11" i="38"/>
  <c r="B47" i="38"/>
  <c r="B68" i="38"/>
  <c r="U11" i="38"/>
  <c r="G11" i="38"/>
  <c r="O11" i="38"/>
  <c r="AB11" i="38"/>
  <c r="J11" i="38"/>
  <c r="X11" i="38"/>
  <c r="AD11" i="38"/>
  <c r="C11" i="38"/>
  <c r="K11" i="38"/>
  <c r="Y11" i="38"/>
  <c r="AE11" i="38"/>
  <c r="B11" i="37"/>
  <c r="B12" i="36"/>
  <c r="B11" i="38" l="1"/>
  <c r="B11" i="5" l="1"/>
  <c r="B99" i="5"/>
  <c r="B98" i="5"/>
  <c r="B97" i="5"/>
  <c r="B96" i="5"/>
  <c r="B95" i="5"/>
  <c r="B94" i="5"/>
  <c r="B93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1" i="5"/>
  <c r="B60" i="5"/>
  <c r="B59" i="5"/>
  <c r="B58" i="5"/>
  <c r="B57" i="5"/>
  <c r="B56" i="5"/>
  <c r="B55" i="5"/>
  <c r="B53" i="5"/>
  <c r="B52" i="5"/>
  <c r="B51" i="5"/>
  <c r="B50" i="5"/>
  <c r="B49" i="5"/>
  <c r="B48" i="5"/>
  <c r="B47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14" i="5"/>
  <c r="B13" i="5"/>
  <c r="G98" i="35"/>
  <c r="G97" i="35"/>
  <c r="G96" i="35"/>
  <c r="G95" i="35"/>
  <c r="G94" i="35"/>
  <c r="G93" i="35"/>
  <c r="J92" i="35"/>
  <c r="I92" i="35"/>
  <c r="H92" i="35"/>
  <c r="F92" i="35"/>
  <c r="E92" i="35"/>
  <c r="D92" i="35"/>
  <c r="C92" i="35"/>
  <c r="B92" i="35"/>
  <c r="G90" i="35"/>
  <c r="G89" i="35"/>
  <c r="G88" i="35"/>
  <c r="G87" i="35"/>
  <c r="G86" i="35"/>
  <c r="G85" i="35"/>
  <c r="G84" i="35"/>
  <c r="G83" i="35"/>
  <c r="G82" i="35"/>
  <c r="G81" i="35"/>
  <c r="G80" i="35"/>
  <c r="G79" i="35"/>
  <c r="G78" i="35"/>
  <c r="G77" i="35"/>
  <c r="J76" i="35"/>
  <c r="I76" i="35"/>
  <c r="H76" i="35"/>
  <c r="F76" i="35"/>
  <c r="E76" i="35"/>
  <c r="D76" i="35"/>
  <c r="C76" i="35"/>
  <c r="B76" i="35"/>
  <c r="G74" i="35"/>
  <c r="G73" i="35"/>
  <c r="G72" i="35"/>
  <c r="G71" i="35"/>
  <c r="G70" i="35"/>
  <c r="G69" i="35"/>
  <c r="G68" i="35"/>
  <c r="G67" i="35"/>
  <c r="G66" i="35"/>
  <c r="G65" i="35"/>
  <c r="G64" i="35"/>
  <c r="G63" i="35"/>
  <c r="J62" i="35"/>
  <c r="I62" i="35"/>
  <c r="H62" i="35"/>
  <c r="F62" i="35"/>
  <c r="E62" i="35"/>
  <c r="D62" i="35"/>
  <c r="C62" i="35"/>
  <c r="B62" i="35"/>
  <c r="G60" i="35"/>
  <c r="G59" i="35"/>
  <c r="G58" i="35"/>
  <c r="G57" i="35"/>
  <c r="G56" i="35"/>
  <c r="G55" i="35"/>
  <c r="J54" i="35"/>
  <c r="I54" i="35"/>
  <c r="H54" i="35"/>
  <c r="F54" i="35"/>
  <c r="E54" i="35"/>
  <c r="D54" i="35"/>
  <c r="C54" i="35"/>
  <c r="B54" i="35"/>
  <c r="G52" i="35"/>
  <c r="G51" i="35"/>
  <c r="G50" i="35"/>
  <c r="G49" i="35"/>
  <c r="G48" i="35"/>
  <c r="G47" i="35"/>
  <c r="G46" i="35" s="1"/>
  <c r="J46" i="35"/>
  <c r="I46" i="35"/>
  <c r="H46" i="35"/>
  <c r="F46" i="35"/>
  <c r="E46" i="35"/>
  <c r="D46" i="35"/>
  <c r="C46" i="35"/>
  <c r="B46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J28" i="35"/>
  <c r="I28" i="35"/>
  <c r="H28" i="35"/>
  <c r="F28" i="35"/>
  <c r="E28" i="35"/>
  <c r="D28" i="35"/>
  <c r="C28" i="35"/>
  <c r="B28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J12" i="35"/>
  <c r="I12" i="35"/>
  <c r="I10" i="35" s="1"/>
  <c r="H12" i="35"/>
  <c r="F12" i="35"/>
  <c r="E12" i="35"/>
  <c r="D12" i="35"/>
  <c r="D10" i="35" s="1"/>
  <c r="C12" i="35"/>
  <c r="B12" i="35"/>
  <c r="B10" i="35" s="1"/>
  <c r="J10" i="35"/>
  <c r="F10" i="35"/>
  <c r="G62" i="35" l="1"/>
  <c r="G12" i="35"/>
  <c r="C10" i="35"/>
  <c r="G76" i="35"/>
  <c r="G92" i="35"/>
  <c r="H10" i="35"/>
  <c r="G54" i="35"/>
  <c r="G10" i="35" s="1"/>
  <c r="E10" i="35"/>
  <c r="G28" i="35"/>
  <c r="B10" i="30" l="1"/>
  <c r="B111" i="29" l="1"/>
  <c r="J111" i="29"/>
  <c r="J106" i="29"/>
  <c r="I95" i="29"/>
  <c r="B95" i="29"/>
  <c r="J69" i="29"/>
  <c r="H69" i="29"/>
  <c r="J30" i="29"/>
  <c r="J20" i="29"/>
  <c r="H20" i="29"/>
  <c r="I20" i="29"/>
  <c r="E20" i="29" l="1"/>
  <c r="F95" i="29"/>
  <c r="E23" i="29"/>
  <c r="C20" i="29"/>
  <c r="E12" i="29"/>
  <c r="E95" i="29"/>
  <c r="D106" i="29"/>
  <c r="I99" i="29"/>
  <c r="H85" i="29"/>
  <c r="I69" i="29"/>
  <c r="H61" i="29"/>
  <c r="I44" i="29"/>
  <c r="J37" i="29"/>
  <c r="I37" i="29"/>
  <c r="I12" i="29"/>
  <c r="F111" i="29"/>
  <c r="D37" i="29"/>
  <c r="G25" i="29"/>
  <c r="F69" i="29"/>
  <c r="D95" i="29"/>
  <c r="G65" i="29"/>
  <c r="C106" i="29"/>
  <c r="E106" i="29"/>
  <c r="G108" i="29"/>
  <c r="G75" i="29"/>
  <c r="B69" i="29"/>
  <c r="G66" i="29"/>
  <c r="G56" i="29"/>
  <c r="G35" i="29"/>
  <c r="G57" i="29"/>
  <c r="G63" i="29"/>
  <c r="G80" i="29"/>
  <c r="F23" i="29"/>
  <c r="J44" i="29"/>
  <c r="D85" i="29"/>
  <c r="C12" i="29"/>
  <c r="F12" i="29"/>
  <c r="G16" i="29"/>
  <c r="J12" i="29"/>
  <c r="B20" i="29"/>
  <c r="I23" i="29"/>
  <c r="H23" i="29"/>
  <c r="J23" i="29"/>
  <c r="C30" i="29"/>
  <c r="I30" i="29"/>
  <c r="E30" i="29"/>
  <c r="C37" i="29"/>
  <c r="H37" i="29"/>
  <c r="G40" i="29"/>
  <c r="G41" i="29"/>
  <c r="G47" i="29"/>
  <c r="E44" i="29"/>
  <c r="H44" i="29"/>
  <c r="C61" i="29"/>
  <c r="E61" i="29"/>
  <c r="J61" i="29"/>
  <c r="D77" i="29"/>
  <c r="H77" i="29"/>
  <c r="J77" i="29"/>
  <c r="E77" i="29"/>
  <c r="J85" i="29"/>
  <c r="G92" i="29"/>
  <c r="H95" i="29"/>
  <c r="J95" i="29"/>
  <c r="C95" i="29"/>
  <c r="H99" i="29"/>
  <c r="B106" i="29"/>
  <c r="F106" i="29"/>
  <c r="I106" i="29"/>
  <c r="D52" i="29"/>
  <c r="I52" i="29"/>
  <c r="G58" i="29"/>
  <c r="F61" i="29"/>
  <c r="G67" i="29"/>
  <c r="D69" i="29"/>
  <c r="E69" i="29"/>
  <c r="C69" i="29"/>
  <c r="I77" i="29"/>
  <c r="C85" i="29"/>
  <c r="G88" i="29"/>
  <c r="G93" i="29"/>
  <c r="G96" i="29"/>
  <c r="G97" i="29"/>
  <c r="E99" i="29"/>
  <c r="G104" i="29"/>
  <c r="G109" i="29"/>
  <c r="I111" i="29"/>
  <c r="G13" i="29"/>
  <c r="B30" i="29"/>
  <c r="G31" i="29"/>
  <c r="H30" i="29"/>
  <c r="G18" i="29"/>
  <c r="B12" i="29"/>
  <c r="G14" i="29"/>
  <c r="B23" i="29"/>
  <c r="G27" i="29"/>
  <c r="D30" i="29"/>
  <c r="G32" i="29"/>
  <c r="G45" i="29"/>
  <c r="B61" i="29"/>
  <c r="G91" i="29"/>
  <c r="H12" i="29"/>
  <c r="G34" i="29"/>
  <c r="E37" i="29"/>
  <c r="G39" i="29"/>
  <c r="B44" i="29"/>
  <c r="G49" i="29"/>
  <c r="G59" i="29"/>
  <c r="G62" i="29"/>
  <c r="I61" i="29"/>
  <c r="H111" i="29"/>
  <c r="C23" i="29"/>
  <c r="G24" i="29"/>
  <c r="B37" i="29"/>
  <c r="D61" i="29"/>
  <c r="G70" i="29"/>
  <c r="G71" i="29"/>
  <c r="G72" i="29"/>
  <c r="G74" i="29"/>
  <c r="G78" i="29"/>
  <c r="B77" i="29"/>
  <c r="G83" i="29"/>
  <c r="G17" i="29"/>
  <c r="G28" i="29"/>
  <c r="G48" i="29"/>
  <c r="B52" i="29"/>
  <c r="H52" i="29"/>
  <c r="G64" i="29"/>
  <c r="G73" i="29"/>
  <c r="G82" i="29"/>
  <c r="B85" i="29"/>
  <c r="B99" i="29"/>
  <c r="J99" i="29"/>
  <c r="G113" i="29"/>
  <c r="C111" i="29"/>
  <c r="J52" i="29"/>
  <c r="I85" i="29"/>
  <c r="G87" i="29"/>
  <c r="G102" i="29"/>
  <c r="E111" i="29"/>
  <c r="E85" i="29"/>
  <c r="G90" i="29"/>
  <c r="G100" i="29"/>
  <c r="D99" i="29"/>
  <c r="G103" i="29"/>
  <c r="G107" i="29"/>
  <c r="H106" i="29"/>
  <c r="G112" i="29"/>
  <c r="G81" i="29" l="1"/>
  <c r="G55" i="29"/>
  <c r="D44" i="29"/>
  <c r="F99" i="29"/>
  <c r="G89" i="29"/>
  <c r="G86" i="29"/>
  <c r="F77" i="29"/>
  <c r="F44" i="29"/>
  <c r="G42" i="29"/>
  <c r="G33" i="29"/>
  <c r="G30" i="29" s="1"/>
  <c r="D111" i="29"/>
  <c r="C99" i="29"/>
  <c r="G79" i="29"/>
  <c r="G54" i="29"/>
  <c r="G46" i="29"/>
  <c r="D20" i="29"/>
  <c r="F20" i="29"/>
  <c r="D23" i="29"/>
  <c r="D12" i="29"/>
  <c r="E52" i="29"/>
  <c r="E10" i="29" s="1"/>
  <c r="J10" i="29"/>
  <c r="F52" i="29"/>
  <c r="G101" i="29"/>
  <c r="G99" i="29" s="1"/>
  <c r="G114" i="29"/>
  <c r="G26" i="29"/>
  <c r="G95" i="29"/>
  <c r="C52" i="29"/>
  <c r="G50" i="29"/>
  <c r="F37" i="29"/>
  <c r="I10" i="29"/>
  <c r="C77" i="29"/>
  <c r="G15" i="29"/>
  <c r="G106" i="29"/>
  <c r="G38" i="29"/>
  <c r="G61" i="29"/>
  <c r="G69" i="29"/>
  <c r="H10" i="29"/>
  <c r="B10" i="29"/>
  <c r="G53" i="29"/>
  <c r="C44" i="29"/>
  <c r="F85" i="29"/>
  <c r="F30" i="29"/>
  <c r="G21" i="29"/>
  <c r="G77" i="29" l="1"/>
  <c r="D10" i="29"/>
  <c r="G85" i="29"/>
  <c r="G111" i="29"/>
  <c r="C10" i="29"/>
  <c r="G23" i="29"/>
  <c r="G44" i="29"/>
  <c r="F10" i="29"/>
  <c r="G20" i="29"/>
  <c r="G12" i="29"/>
  <c r="G37" i="29"/>
  <c r="G52" i="29"/>
  <c r="G10" i="29" l="1"/>
  <c r="F112" i="14" l="1"/>
  <c r="B113" i="14"/>
  <c r="B115" i="14"/>
  <c r="F107" i="14"/>
  <c r="E107" i="14"/>
  <c r="D100" i="14"/>
  <c r="F96" i="14"/>
  <c r="E96" i="14"/>
  <c r="D96" i="14"/>
  <c r="E86" i="14"/>
  <c r="D86" i="14"/>
  <c r="F78" i="14"/>
  <c r="E78" i="14"/>
  <c r="D78" i="14"/>
  <c r="F70" i="14"/>
  <c r="F62" i="14"/>
  <c r="E62" i="14"/>
  <c r="D62" i="14"/>
  <c r="E53" i="14"/>
  <c r="D53" i="14"/>
  <c r="F45" i="14"/>
  <c r="F37" i="14"/>
  <c r="E37" i="14"/>
  <c r="D37" i="14"/>
  <c r="F20" i="14"/>
  <c r="E20" i="14"/>
  <c r="C20" i="14"/>
  <c r="E12" i="14"/>
  <c r="E70" i="14"/>
  <c r="F53" i="14"/>
  <c r="C96" i="14" l="1"/>
  <c r="E100" i="14"/>
  <c r="B84" i="14"/>
  <c r="C23" i="14"/>
  <c r="C30" i="14"/>
  <c r="C78" i="14"/>
  <c r="B58" i="14"/>
  <c r="B103" i="14"/>
  <c r="D45" i="14"/>
  <c r="D12" i="14"/>
  <c r="B68" i="14"/>
  <c r="B72" i="14"/>
  <c r="E23" i="14"/>
  <c r="E112" i="14"/>
  <c r="E45" i="14"/>
  <c r="B43" i="14"/>
  <c r="B54" i="14"/>
  <c r="C62" i="14"/>
  <c r="C100" i="14"/>
  <c r="B101" i="14"/>
  <c r="B105" i="14"/>
  <c r="C107" i="14"/>
  <c r="B109" i="14"/>
  <c r="B13" i="14"/>
  <c r="B26" i="14"/>
  <c r="B80" i="14"/>
  <c r="B17" i="14"/>
  <c r="F12" i="14"/>
  <c r="B24" i="14"/>
  <c r="B34" i="14"/>
  <c r="B41" i="14"/>
  <c r="B48" i="14"/>
  <c r="B60" i="14"/>
  <c r="B67" i="14"/>
  <c r="B73" i="14"/>
  <c r="B74" i="14"/>
  <c r="B79" i="14"/>
  <c r="B89" i="14"/>
  <c r="B93" i="14"/>
  <c r="B90" i="14"/>
  <c r="B98" i="14"/>
  <c r="B108" i="14"/>
  <c r="B110" i="14"/>
  <c r="F100" i="14"/>
  <c r="B102" i="14"/>
  <c r="B104" i="14"/>
  <c r="B114" i="14"/>
  <c r="B14" i="14"/>
  <c r="B16" i="14"/>
  <c r="C37" i="14"/>
  <c r="B46" i="14"/>
  <c r="B50" i="14"/>
  <c r="B65" i="14"/>
  <c r="C70" i="14"/>
  <c r="B75" i="14"/>
  <c r="B82" i="14"/>
  <c r="B87" i="14"/>
  <c r="B91" i="14"/>
  <c r="B88" i="14"/>
  <c r="B92" i="14"/>
  <c r="B94" i="14"/>
  <c r="B97" i="14"/>
  <c r="B112" i="14"/>
  <c r="D112" i="14"/>
  <c r="C112" i="14"/>
  <c r="D107" i="14"/>
  <c r="B59" i="14"/>
  <c r="B39" i="14"/>
  <c r="F23" i="14"/>
  <c r="B28" i="14"/>
  <c r="B18" i="14"/>
  <c r="F30" i="14"/>
  <c r="B32" i="14"/>
  <c r="E30" i="14"/>
  <c r="B57" i="14"/>
  <c r="B56" i="14"/>
  <c r="B66" i="14"/>
  <c r="B64" i="14"/>
  <c r="B63" i="14"/>
  <c r="B76" i="14"/>
  <c r="F86" i="14"/>
  <c r="C12" i="14"/>
  <c r="B25" i="14"/>
  <c r="B27" i="14"/>
  <c r="B71" i="14"/>
  <c r="B15" i="14"/>
  <c r="D23" i="14"/>
  <c r="C86" i="14"/>
  <c r="B21" i="14"/>
  <c r="B20" i="14" s="1"/>
  <c r="B31" i="14"/>
  <c r="B33" i="14"/>
  <c r="B35" i="14"/>
  <c r="B40" i="14"/>
  <c r="B42" i="14"/>
  <c r="C45" i="14"/>
  <c r="B47" i="14"/>
  <c r="B49" i="14"/>
  <c r="B51" i="14"/>
  <c r="B81" i="14"/>
  <c r="B83" i="14"/>
  <c r="D70" i="14"/>
  <c r="B55" i="14"/>
  <c r="C53" i="14"/>
  <c r="B38" i="14"/>
  <c r="D30" i="14"/>
  <c r="D20" i="14"/>
  <c r="B96" i="14" l="1"/>
  <c r="E10" i="14"/>
  <c r="B86" i="14"/>
  <c r="B70" i="14"/>
  <c r="B100" i="14"/>
  <c r="B107" i="14"/>
  <c r="C10" i="14"/>
  <c r="B62" i="14"/>
  <c r="D10" i="14"/>
  <c r="B53" i="14"/>
  <c r="F10" i="14"/>
  <c r="B23" i="14"/>
  <c r="B12" i="14"/>
  <c r="B30" i="14"/>
  <c r="B37" i="14"/>
  <c r="B45" i="14"/>
  <c r="B78" i="14"/>
  <c r="B10" i="14" l="1"/>
  <c r="C93" i="5" l="1"/>
  <c r="D93" i="5"/>
  <c r="E93" i="5"/>
  <c r="F93" i="5"/>
  <c r="C21" i="6" l="1"/>
  <c r="B110" i="6" l="1"/>
  <c r="C78" i="6"/>
  <c r="C70" i="6"/>
  <c r="B114" i="6"/>
  <c r="B115" i="6"/>
  <c r="C96" i="6"/>
  <c r="C62" i="6"/>
  <c r="C53" i="6"/>
  <c r="C45" i="6"/>
  <c r="C38" i="6"/>
  <c r="C31" i="6"/>
  <c r="C24" i="6"/>
  <c r="C47" i="5"/>
  <c r="C63" i="5"/>
  <c r="C13" i="6"/>
  <c r="B14" i="6"/>
  <c r="B108" i="6"/>
  <c r="C107" i="6"/>
  <c r="C86" i="6"/>
  <c r="B109" i="6"/>
  <c r="C100" i="6"/>
  <c r="B113" i="6"/>
  <c r="D13" i="6"/>
  <c r="C112" i="6"/>
  <c r="B112" i="6" l="1"/>
  <c r="B107" i="6"/>
  <c r="C29" i="5"/>
  <c r="C11" i="6"/>
  <c r="C13" i="5"/>
  <c r="B41" i="3" l="1"/>
  <c r="N21" i="6" l="1"/>
  <c r="M21" i="6"/>
  <c r="L21" i="6"/>
  <c r="K21" i="6"/>
  <c r="J21" i="6"/>
  <c r="I21" i="6"/>
  <c r="H21" i="6"/>
  <c r="G21" i="6"/>
  <c r="F21" i="6"/>
  <c r="E21" i="6"/>
  <c r="D21" i="6"/>
  <c r="F96" i="6" l="1"/>
  <c r="F45" i="6"/>
  <c r="M45" i="6"/>
  <c r="D24" i="6"/>
  <c r="H24" i="6"/>
  <c r="G112" i="6"/>
  <c r="F100" i="6"/>
  <c r="M100" i="6"/>
  <c r="I45" i="6"/>
  <c r="B50" i="6"/>
  <c r="K112" i="6"/>
  <c r="D112" i="6"/>
  <c r="H112" i="6"/>
  <c r="K62" i="6"/>
  <c r="H62" i="6"/>
  <c r="M96" i="6"/>
  <c r="F112" i="6"/>
  <c r="F107" i="6"/>
  <c r="M107" i="6"/>
  <c r="G96" i="6"/>
  <c r="J96" i="6"/>
  <c r="J38" i="6"/>
  <c r="G38" i="6"/>
  <c r="K13" i="6"/>
  <c r="G13" i="6"/>
  <c r="J13" i="6"/>
  <c r="B76" i="6"/>
  <c r="G100" i="6"/>
  <c r="J100" i="6"/>
  <c r="H107" i="6"/>
  <c r="K107" i="6"/>
  <c r="H31" i="6"/>
  <c r="K31" i="6"/>
  <c r="B40" i="6"/>
  <c r="B81" i="6"/>
  <c r="F86" i="6"/>
  <c r="B36" i="6"/>
  <c r="E45" i="6"/>
  <c r="N45" i="6"/>
  <c r="D53" i="6"/>
  <c r="B60" i="6"/>
  <c r="B104" i="6"/>
  <c r="J112" i="6"/>
  <c r="E24" i="6"/>
  <c r="I24" i="6"/>
  <c r="L24" i="6"/>
  <c r="N24" i="6"/>
  <c r="G24" i="6"/>
  <c r="J24" i="6"/>
  <c r="H38" i="6"/>
  <c r="K38" i="6"/>
  <c r="H53" i="6"/>
  <c r="K53" i="6"/>
  <c r="F70" i="6"/>
  <c r="M86" i="6"/>
  <c r="E96" i="6"/>
  <c r="I96" i="6"/>
  <c r="L96" i="6"/>
  <c r="N96" i="6"/>
  <c r="H13" i="6"/>
  <c r="K24" i="6"/>
  <c r="B26" i="6"/>
  <c r="B46" i="6"/>
  <c r="B94" i="6"/>
  <c r="B15" i="6"/>
  <c r="B59" i="6"/>
  <c r="B63" i="6"/>
  <c r="H78" i="6"/>
  <c r="K78" i="6"/>
  <c r="B91" i="6"/>
  <c r="D107" i="6"/>
  <c r="M112" i="6"/>
  <c r="B18" i="6"/>
  <c r="F31" i="6"/>
  <c r="L45" i="6"/>
  <c r="E53" i="6"/>
  <c r="I53" i="6"/>
  <c r="L53" i="6"/>
  <c r="N53" i="6"/>
  <c r="F53" i="6"/>
  <c r="M53" i="6"/>
  <c r="G78" i="6"/>
  <c r="J78" i="6"/>
  <c r="J107" i="6"/>
  <c r="E13" i="6"/>
  <c r="I13" i="6"/>
  <c r="B25" i="6"/>
  <c r="B35" i="6"/>
  <c r="B41" i="6"/>
  <c r="G45" i="6"/>
  <c r="J45" i="6"/>
  <c r="B48" i="6"/>
  <c r="H45" i="6"/>
  <c r="K45" i="6"/>
  <c r="B49" i="6"/>
  <c r="E62" i="6"/>
  <c r="I62" i="6"/>
  <c r="L62" i="6"/>
  <c r="N62" i="6"/>
  <c r="F62" i="6"/>
  <c r="M62" i="6"/>
  <c r="B82" i="6"/>
  <c r="B84" i="6"/>
  <c r="K86" i="6"/>
  <c r="D86" i="6"/>
  <c r="H86" i="6"/>
  <c r="B90" i="6"/>
  <c r="D96" i="6"/>
  <c r="H96" i="6"/>
  <c r="K96" i="6"/>
  <c r="B98" i="6"/>
  <c r="E100" i="6"/>
  <c r="I100" i="6"/>
  <c r="E107" i="6"/>
  <c r="I107" i="6"/>
  <c r="L107" i="6"/>
  <c r="N107" i="6"/>
  <c r="L13" i="6"/>
  <c r="B22" i="6"/>
  <c r="B21" i="6" s="1"/>
  <c r="F24" i="6"/>
  <c r="M24" i="6"/>
  <c r="B32" i="6"/>
  <c r="G31" i="6"/>
  <c r="J31" i="6"/>
  <c r="B33" i="6"/>
  <c r="B34" i="6"/>
  <c r="B39" i="6"/>
  <c r="B43" i="6"/>
  <c r="M70" i="6"/>
  <c r="B75" i="6"/>
  <c r="B79" i="6"/>
  <c r="B80" i="6"/>
  <c r="B83" i="6"/>
  <c r="B89" i="6"/>
  <c r="B92" i="6"/>
  <c r="B93" i="6"/>
  <c r="B97" i="6"/>
  <c r="M31" i="6"/>
  <c r="F38" i="6"/>
  <c r="F78" i="6"/>
  <c r="M78" i="6"/>
  <c r="I86" i="6"/>
  <c r="L86" i="6"/>
  <c r="N86" i="6"/>
  <c r="D100" i="6"/>
  <c r="H100" i="6"/>
  <c r="K100" i="6"/>
  <c r="B103" i="6"/>
  <c r="E112" i="6"/>
  <c r="I112" i="6"/>
  <c r="F13" i="6"/>
  <c r="M13" i="6"/>
  <c r="B17" i="6"/>
  <c r="B27" i="6"/>
  <c r="B28" i="6"/>
  <c r="B29" i="6"/>
  <c r="E31" i="6"/>
  <c r="I31" i="6"/>
  <c r="L31" i="6"/>
  <c r="N31" i="6"/>
  <c r="E38" i="6"/>
  <c r="I38" i="6"/>
  <c r="L38" i="6"/>
  <c r="N38" i="6"/>
  <c r="B51" i="6"/>
  <c r="B54" i="6"/>
  <c r="B56" i="6"/>
  <c r="G53" i="6"/>
  <c r="J53" i="6"/>
  <c r="B57" i="6"/>
  <c r="B58" i="6"/>
  <c r="B66" i="6"/>
  <c r="G62" i="6"/>
  <c r="J62" i="6"/>
  <c r="B67" i="6"/>
  <c r="B68" i="6"/>
  <c r="B71" i="6"/>
  <c r="G70" i="6"/>
  <c r="J70" i="6"/>
  <c r="H70" i="6"/>
  <c r="K70" i="6"/>
  <c r="B73" i="6"/>
  <c r="E70" i="6"/>
  <c r="I70" i="6"/>
  <c r="L70" i="6"/>
  <c r="E78" i="6"/>
  <c r="I78" i="6"/>
  <c r="L78" i="6"/>
  <c r="N78" i="6"/>
  <c r="B87" i="6"/>
  <c r="G86" i="6"/>
  <c r="J86" i="6"/>
  <c r="B102" i="6"/>
  <c r="B105" i="6"/>
  <c r="L112" i="6"/>
  <c r="N112" i="6"/>
  <c r="B101" i="6"/>
  <c r="B72" i="6"/>
  <c r="N100" i="6"/>
  <c r="L100" i="6"/>
  <c r="D62" i="6"/>
  <c r="B65" i="6"/>
  <c r="B42" i="6"/>
  <c r="B88" i="6"/>
  <c r="G107" i="6"/>
  <c r="B19" i="6"/>
  <c r="M38" i="6"/>
  <c r="N13" i="6"/>
  <c r="D38" i="6"/>
  <c r="N70" i="6"/>
  <c r="D78" i="6"/>
  <c r="B55" i="6"/>
  <c r="B64" i="6"/>
  <c r="D45" i="6"/>
  <c r="B47" i="6"/>
  <c r="D31" i="6"/>
  <c r="D70" i="6"/>
  <c r="B96" i="6" l="1"/>
  <c r="B100" i="6"/>
  <c r="N11" i="6"/>
  <c r="F11" i="6"/>
  <c r="D11" i="6"/>
  <c r="B62" i="6"/>
  <c r="B45" i="6"/>
  <c r="H11" i="6"/>
  <c r="J11" i="6"/>
  <c r="B86" i="6"/>
  <c r="B53" i="6"/>
  <c r="B31" i="6"/>
  <c r="G11" i="6"/>
  <c r="K11" i="6"/>
  <c r="B78" i="6"/>
  <c r="B38" i="6"/>
  <c r="L11" i="6"/>
  <c r="B24" i="6"/>
  <c r="M11" i="6"/>
  <c r="I11" i="6"/>
  <c r="B74" i="6"/>
  <c r="B70" i="6" s="1"/>
  <c r="E86" i="6"/>
  <c r="E11" i="6" s="1"/>
  <c r="B16" i="6"/>
  <c r="B13" i="6" s="1"/>
  <c r="B11" i="6" l="1"/>
  <c r="B93" i="3" l="1"/>
  <c r="B115" i="3" l="1"/>
  <c r="B60" i="3"/>
  <c r="C112" i="3" l="1"/>
  <c r="B75" i="3"/>
  <c r="B42" i="3"/>
  <c r="B32" i="3"/>
  <c r="B26" i="3"/>
  <c r="B114" i="3"/>
  <c r="B113" i="3"/>
  <c r="F112" i="3"/>
  <c r="E112" i="3"/>
  <c r="D112" i="3"/>
  <c r="B110" i="3"/>
  <c r="B109" i="3"/>
  <c r="B108" i="3"/>
  <c r="F107" i="3"/>
  <c r="E107" i="3"/>
  <c r="D107" i="3"/>
  <c r="C107" i="3"/>
  <c r="B105" i="3"/>
  <c r="B104" i="3"/>
  <c r="B103" i="3"/>
  <c r="B102" i="3"/>
  <c r="B101" i="3"/>
  <c r="F100" i="3"/>
  <c r="E100" i="3"/>
  <c r="D100" i="3"/>
  <c r="C100" i="3"/>
  <c r="B98" i="3"/>
  <c r="B97" i="3"/>
  <c r="F96" i="3"/>
  <c r="E96" i="3"/>
  <c r="D96" i="3"/>
  <c r="C96" i="3"/>
  <c r="B94" i="3"/>
  <c r="B92" i="3"/>
  <c r="B91" i="3"/>
  <c r="B90" i="3"/>
  <c r="B89" i="3"/>
  <c r="B88" i="3"/>
  <c r="B87" i="3"/>
  <c r="F86" i="3"/>
  <c r="E86" i="3"/>
  <c r="D86" i="3"/>
  <c r="C86" i="3"/>
  <c r="B84" i="3"/>
  <c r="B83" i="3"/>
  <c r="B82" i="3"/>
  <c r="B81" i="3"/>
  <c r="B80" i="3"/>
  <c r="B79" i="3"/>
  <c r="F78" i="3"/>
  <c r="E78" i="3"/>
  <c r="D78" i="3"/>
  <c r="C78" i="3"/>
  <c r="B76" i="3"/>
  <c r="B74" i="3"/>
  <c r="B73" i="3"/>
  <c r="B72" i="3"/>
  <c r="B71" i="3"/>
  <c r="F70" i="3"/>
  <c r="E70" i="3"/>
  <c r="D70" i="3"/>
  <c r="C70" i="3"/>
  <c r="B68" i="3"/>
  <c r="B67" i="3"/>
  <c r="B66" i="3"/>
  <c r="B65" i="3"/>
  <c r="B64" i="3"/>
  <c r="B63" i="3"/>
  <c r="F62" i="3"/>
  <c r="E62" i="3"/>
  <c r="D62" i="3"/>
  <c r="C62" i="3"/>
  <c r="B59" i="3"/>
  <c r="B58" i="3"/>
  <c r="B57" i="3"/>
  <c r="B56" i="3"/>
  <c r="B55" i="3"/>
  <c r="B54" i="3"/>
  <c r="F53" i="3"/>
  <c r="E53" i="3"/>
  <c r="D53" i="3"/>
  <c r="C53" i="3"/>
  <c r="B51" i="3"/>
  <c r="B50" i="3"/>
  <c r="B49" i="3"/>
  <c r="B48" i="3"/>
  <c r="B47" i="3"/>
  <c r="B46" i="3"/>
  <c r="F45" i="3"/>
  <c r="E45" i="3"/>
  <c r="D45" i="3"/>
  <c r="C45" i="3"/>
  <c r="B43" i="3"/>
  <c r="B40" i="3"/>
  <c r="B39" i="3"/>
  <c r="F38" i="3"/>
  <c r="E38" i="3"/>
  <c r="D38" i="3"/>
  <c r="C38" i="3"/>
  <c r="B36" i="3"/>
  <c r="B34" i="3"/>
  <c r="B33" i="3"/>
  <c r="F31" i="3"/>
  <c r="E31" i="3"/>
  <c r="D31" i="3"/>
  <c r="B29" i="3"/>
  <c r="B28" i="3"/>
  <c r="B27" i="3"/>
  <c r="B25" i="3"/>
  <c r="F24" i="3"/>
  <c r="E24" i="3"/>
  <c r="D24" i="3"/>
  <c r="C24" i="3"/>
  <c r="B22" i="3"/>
  <c r="F21" i="3"/>
  <c r="E21" i="3"/>
  <c r="D21" i="3"/>
  <c r="C21" i="3"/>
  <c r="B19" i="3"/>
  <c r="B18" i="3"/>
  <c r="B17" i="3"/>
  <c r="B16" i="3"/>
  <c r="B15" i="3"/>
  <c r="B14" i="3"/>
  <c r="F13" i="3"/>
  <c r="E13" i="3"/>
  <c r="D13" i="3"/>
  <c r="C13" i="3"/>
  <c r="F13" i="5"/>
  <c r="D13" i="5"/>
  <c r="D29" i="5"/>
  <c r="D47" i="5"/>
  <c r="E47" i="5"/>
  <c r="F47" i="5"/>
  <c r="F55" i="5"/>
  <c r="C55" i="5"/>
  <c r="E63" i="5"/>
  <c r="C77" i="5"/>
  <c r="D77" i="5"/>
  <c r="D63" i="5"/>
  <c r="E29" i="5"/>
  <c r="E13" i="5"/>
  <c r="F63" i="5"/>
  <c r="D55" i="5"/>
  <c r="F77" i="5"/>
  <c r="E77" i="5"/>
  <c r="E55" i="5"/>
  <c r="F29" i="5"/>
  <c r="C31" i="3"/>
  <c r="B35" i="3"/>
  <c r="E11" i="5" l="1"/>
  <c r="C11" i="5"/>
  <c r="F11" i="5"/>
  <c r="F11" i="3"/>
  <c r="B62" i="3"/>
  <c r="B78" i="3"/>
  <c r="B96" i="3"/>
  <c r="B100" i="3"/>
  <c r="C11" i="3"/>
  <c r="D11" i="3"/>
  <c r="B45" i="3"/>
  <c r="B13" i="3"/>
  <c r="B112" i="3"/>
  <c r="B53" i="3"/>
  <c r="B31" i="3"/>
  <c r="B21" i="3"/>
  <c r="E11" i="3"/>
  <c r="B107" i="3"/>
  <c r="B24" i="3"/>
  <c r="B38" i="3"/>
  <c r="B86" i="3"/>
  <c r="B70" i="3"/>
  <c r="D11" i="5"/>
  <c r="B11" i="3" l="1"/>
</calcChain>
</file>

<file path=xl/sharedStrings.xml><?xml version="1.0" encoding="utf-8"?>
<sst xmlns="http://schemas.openxmlformats.org/spreadsheetml/2006/main" count="1106" uniqueCount="319">
  <si>
    <t>CUADRO N° 1</t>
  </si>
  <si>
    <t>ENTRADOS</t>
  </si>
  <si>
    <t>REENTRADOS</t>
  </si>
  <si>
    <t>TESTIMONIOS DE PIEZAS</t>
  </si>
  <si>
    <t>TERMINADOS</t>
  </si>
  <si>
    <t>Trámite</t>
  </si>
  <si>
    <t>Demanda</t>
  </si>
  <si>
    <t>Demostrativa</t>
  </si>
  <si>
    <t>Conclusiva</t>
  </si>
  <si>
    <t>Seguimiento</t>
  </si>
  <si>
    <t>Total</t>
  </si>
  <si>
    <t>Cartago</t>
  </si>
  <si>
    <t>Heredia</t>
  </si>
  <si>
    <t>Puntarenas</t>
  </si>
  <si>
    <t>Elaborado por: Sección de Estadística, Dirección de Planificación</t>
  </si>
  <si>
    <t>JUZGADOS COMPETENTES EN MATERIA VIOLENCIA DOMÉSTICA: CIRCULANTE FINAL</t>
  </si>
  <si>
    <t>CUADRO N° 2</t>
  </si>
  <si>
    <t>San José</t>
  </si>
  <si>
    <t>Alajuela</t>
  </si>
  <si>
    <t>Guanacaste</t>
  </si>
  <si>
    <t>Limón</t>
  </si>
  <si>
    <t>CUADRO N° 3</t>
  </si>
  <si>
    <t>TOTAL</t>
  </si>
  <si>
    <t>INCOMPETENCIA</t>
  </si>
  <si>
    <t>LEVANTAMIENTO DE MEDIDA PROVISIONAL</t>
  </si>
  <si>
    <t>ACUMULADO</t>
  </si>
  <si>
    <t>MUERTE DE ALGUNA DE LAS PARTES</t>
  </si>
  <si>
    <t>ARCHIVO</t>
  </si>
  <si>
    <t>OTROS</t>
  </si>
  <si>
    <t>Juzgado Civil, Trabajo y Familia Puriscal</t>
  </si>
  <si>
    <t>Juzgado Civil, Trabajo y Familia de Osa</t>
  </si>
  <si>
    <t>CUADRO N° 5</t>
  </si>
  <si>
    <t>CUADRO N° 4</t>
  </si>
  <si>
    <t>PROVINCIA Y DESPACHO</t>
  </si>
  <si>
    <t>ORDEN DE ARCHIVO (RECHAZA AD PORTAS)</t>
  </si>
  <si>
    <t>FASE</t>
  </si>
  <si>
    <t>POR: FASE</t>
  </si>
  <si>
    <t>POR: MOTIVO DE TÉRMINO</t>
  </si>
  <si>
    <t>MATERIA VIOLENCIA DOMÉSTICA: CASOS TERMINADOS</t>
  </si>
  <si>
    <t>MATERIA VIOLENCIA DOMÉSTICA: MOVIMIENTO DE TRABAJO</t>
  </si>
  <si>
    <t>CUADRO N° 7</t>
  </si>
  <si>
    <t>CUADRO N° 6</t>
  </si>
  <si>
    <t>SEGÚN: CIRCUITO JUDICIAL Y OFICINA</t>
  </si>
  <si>
    <t>CIRCUITO JUDICIAL Y OFICINA</t>
  </si>
  <si>
    <t>ACTIVOS AL  INICIAR EL PERÍODO</t>
  </si>
  <si>
    <t>ACTIVOS AL FINALIZAR EL PERÍODO</t>
  </si>
  <si>
    <t xml:space="preserve">Juzgado de Cobro, Menor Cuantía y Contravencional de Golfito, Sede Puerto Jiménez </t>
  </si>
  <si>
    <t>Juzgado Contravencional y Menor Cuantía Upala</t>
  </si>
  <si>
    <t>MATERIA VIOLENCIA DOMÉSTICA: ACTIVOS AL FINALIZAR PERÍODO</t>
  </si>
  <si>
    <t>CUADRO N° 8</t>
  </si>
  <si>
    <t>Archivo Provisional</t>
  </si>
  <si>
    <t>No comparecencia de la víctima</t>
  </si>
  <si>
    <t>No constituye violencia intrafamiliar</t>
  </si>
  <si>
    <t>Anticipado de la medida</t>
  </si>
  <si>
    <t>TESTIMONIOS DE PIEZAS REMITIDOS</t>
  </si>
  <si>
    <t>FASE DE LOS ACTIVOS</t>
  </si>
  <si>
    <t>POR: FASE DE LOS ACTIVOS</t>
  </si>
  <si>
    <t>I Circuito Judicial de San José</t>
  </si>
  <si>
    <t>II Circuito Judicial de San José</t>
  </si>
  <si>
    <t>III Circuito Judicial de San José</t>
  </si>
  <si>
    <t>I Circuito Judicial de Alajuela</t>
  </si>
  <si>
    <t>II Circuito Judicial de Alajuela</t>
  </si>
  <si>
    <t>III Circuito Judicial de Alajuela</t>
  </si>
  <si>
    <t>Circuito Judicial de Cartago</t>
  </si>
  <si>
    <t>Circuito Judicial de Heredia</t>
  </si>
  <si>
    <t>I Circuito Judicial de Guanacaste</t>
  </si>
  <si>
    <t>II Circuito Judicial de Guanacaste</t>
  </si>
  <si>
    <t>Circuito Judicial de Puntarenas</t>
  </si>
  <si>
    <t>I Circuito Judicial de  Zona Sur</t>
  </si>
  <si>
    <t>II Circuito Judicial de Zona Sur</t>
  </si>
  <si>
    <t>I Circuito Judicial de Zona Atlántica</t>
  </si>
  <si>
    <t>II Circuito Judicial de Zona Atlántica</t>
  </si>
  <si>
    <t>Juzgado Pensiones y Violencia Doméstica Escazú</t>
  </si>
  <si>
    <t>Juzgado Violencia Doméstica Hatillo, San Sebas. y Alajuelita</t>
  </si>
  <si>
    <t>Juzgado Pensiones y Violencia Doméstica Pavas (PISAV)</t>
  </si>
  <si>
    <t>Juzgado Violencia Doméstica Cartago</t>
  </si>
  <si>
    <t>Juzgado Violencia Doméstica Heredia</t>
  </si>
  <si>
    <t>Juzgado Pensiones y Violencia Doméstica La Unión (PISAV)</t>
  </si>
  <si>
    <t xml:space="preserve">Juzgado Civil, Trabajo, Familia, Penal Juv. y Violencia Doméstica Sarapiquí </t>
  </si>
  <si>
    <t>Juzgado Violencia Doméstica Puntarenas</t>
  </si>
  <si>
    <t>Juzgado Familia, Penal Juvenil y Violencia Doméstica Grecia</t>
  </si>
  <si>
    <t>Juzgado Familia, Penal Juvenil y Violencia Doméstica de Turrialba</t>
  </si>
  <si>
    <t>Juzgado Pensiones y Violencia Doméstica San Joaquín de Flores</t>
  </si>
  <si>
    <t>Juzgado Familia, Penal Juvenil y Violencia Doméstica Cañas</t>
  </si>
  <si>
    <t>Juzgado Pensiones y Violencia Doméstica Siquirres</t>
  </si>
  <si>
    <t>Juzgado Civil, Trabajo y Familia de Buenos Aires</t>
  </si>
  <si>
    <t>No realizadas</t>
  </si>
  <si>
    <t>Contínua</t>
  </si>
  <si>
    <t>Suspendida</t>
  </si>
  <si>
    <t>Sin Efecto</t>
  </si>
  <si>
    <t>Pendiente</t>
  </si>
  <si>
    <t>Conciliada</t>
  </si>
  <si>
    <t xml:space="preserve">AUDIENCIAS DE RECEPCIÓN DE PRUEBA  (FONDO) (DE COMPARECENCIA SEÑALADAS) </t>
  </si>
  <si>
    <t>POR: TRÁMITE EFECTUADO</t>
  </si>
  <si>
    <t>Expedientes pasados a la OCJ</t>
  </si>
  <si>
    <t>Cédulas de notificación pasadas a la OCJ</t>
  </si>
  <si>
    <t>Notific. Realizadas positivas por el despacho</t>
  </si>
  <si>
    <t>Comisiones recibidas</t>
  </si>
  <si>
    <t>MATERIA VIOLENCIA DOMÉSTICA: COMISIONES Y NOTIFICACIONES</t>
  </si>
  <si>
    <t>REVISIÓN DE MEDIDAS (SEGUIMIENTO)</t>
  </si>
  <si>
    <t>Tiempo sin notificar (Archivo Provisional)</t>
  </si>
  <si>
    <t>SEGÚN: PROVINCIA Y OFICINA</t>
  </si>
  <si>
    <t xml:space="preserve">MATERIA VIOLENCIA DOMÉSTICA: AUDIENCIAS SEÑALADAS </t>
  </si>
  <si>
    <t>SEGÚN: MOTIVO DE CANCELACIÓN</t>
  </si>
  <si>
    <t>POR: TIPO Y ESTADO DE LAS AUDIENCIAS</t>
  </si>
  <si>
    <t>MOTIVO DE CANCELACIÓN</t>
  </si>
  <si>
    <t>No Realizada</t>
  </si>
  <si>
    <t>Suspendidos</t>
  </si>
  <si>
    <t>Sin efecto</t>
  </si>
  <si>
    <t>Acción de Inconstitucionalidad</t>
  </si>
  <si>
    <t>Actividad Procesal Defectuosa</t>
  </si>
  <si>
    <t>Acumulación Procesal</t>
  </si>
  <si>
    <t>Anulado todo lo actuado</t>
  </si>
  <si>
    <t>Archivo del Expediente</t>
  </si>
  <si>
    <t>Asueto</t>
  </si>
  <si>
    <t>Ausencia Intérprete</t>
  </si>
  <si>
    <t>Cambio Fecha de señalamiento</t>
  </si>
  <si>
    <t>Cambio Fecha de señalamiento a solicitud de parte</t>
  </si>
  <si>
    <t>Desistimiento del proceso</t>
  </si>
  <si>
    <t>Enfermedad de la parte o abogado/a</t>
  </si>
  <si>
    <t>Enfermedad del Perito/a</t>
  </si>
  <si>
    <t>Error en notificación</t>
  </si>
  <si>
    <t>Error en tramitación</t>
  </si>
  <si>
    <t>Inasistencia de las partes</t>
  </si>
  <si>
    <t>Inasistencia de Perito/a</t>
  </si>
  <si>
    <t>Inasistencia de testigos</t>
  </si>
  <si>
    <t>Inasistencia de testigos/peritos/declarantes</t>
  </si>
  <si>
    <t>Inasistencia declarante</t>
  </si>
  <si>
    <t>Inasistencia justificada de la parte o abogado/a</t>
  </si>
  <si>
    <t>Inasistencia parte Actora</t>
  </si>
  <si>
    <t>Inasistencia parte Demandada</t>
  </si>
  <si>
    <t xml:space="preserve">Inasistencia Víctima </t>
  </si>
  <si>
    <t>Incapacidad médica persona juzgadora</t>
  </si>
  <si>
    <t>Incompetencia</t>
  </si>
  <si>
    <t>Motivo o fuerza mayor</t>
  </si>
  <si>
    <t>Muerte de una de las partes</t>
  </si>
  <si>
    <t>No consta notificada la Víctima</t>
  </si>
  <si>
    <t>No consta notificado el P.A.N.I</t>
  </si>
  <si>
    <t>No consta notificado/a Presunto/a Agresor/a</t>
  </si>
  <si>
    <t>No fue traslada la Persona Detenida a la audiencia</t>
  </si>
  <si>
    <t>No se citó o notificó a las partes</t>
  </si>
  <si>
    <t>Orden de seguimiento y no se presenta la víctima</t>
  </si>
  <si>
    <t>Petición o solicitud de partes</t>
  </si>
  <si>
    <t>Prioridad Asunto Complejo</t>
  </si>
  <si>
    <t>Realizado en la primera audiencia</t>
  </si>
  <si>
    <t>Recusación</t>
  </si>
  <si>
    <t>Se presentó solo una parte</t>
  </si>
  <si>
    <t>Señalamiento fracasado</t>
  </si>
  <si>
    <t>Superposición de audiencias</t>
  </si>
  <si>
    <t>Suspensión del proceso</t>
  </si>
  <si>
    <t>Realizada</t>
  </si>
  <si>
    <t>CUADRO N° 9</t>
  </si>
  <si>
    <t>Por el vencimiento de un año plazo</t>
  </si>
  <si>
    <t>ESTADO DE LOS ACTIVOS</t>
  </si>
  <si>
    <t>En Alzada</t>
  </si>
  <si>
    <t>Juzgado Violencia Doméstica I Circ. Jud. San José</t>
  </si>
  <si>
    <t>Juzgado Violencia Doméstica II Circ. Jud.  San José</t>
  </si>
  <si>
    <t>Juzgado Violencia Doméstica III Circ. Jud. San José (Desamparados)</t>
  </si>
  <si>
    <t>Juzgado Violencia Doméstica I Circ. Jud. Alajuela</t>
  </si>
  <si>
    <t>Juzgado Violencia Doméstica II Circ. Jud. Alajuela (San Carlos)</t>
  </si>
  <si>
    <t>Juzgado Civil y Trabajo II Circ. Jud. Alajuela, Sede Upala</t>
  </si>
  <si>
    <t>Juzgado Familia y Violencia Doméstica III Circ. Jud.  Alajuela  (San Ramón)</t>
  </si>
  <si>
    <t>Juzgado Familia y Violencia Doméstica I Circ. Jud. Guanacaste (Liberia)</t>
  </si>
  <si>
    <t>Juzgado Familia y Violencia Doméstica II Circ. Jud. Guanacaste (Nicoya)</t>
  </si>
  <si>
    <t xml:space="preserve">Juzgado Violencia Doméstica I Circ. Jud. Zona Sur (Pérez Zeledón)  </t>
  </si>
  <si>
    <t>Juzgado Familia y Violencia Doméstica II Circ. Jud. Zona Sur (Corredores)</t>
  </si>
  <si>
    <t>Juzgado de Violencia Doméstica del I Circ. Jud. de la Zona Atlántica (Limón)</t>
  </si>
  <si>
    <t>Juzgado Violencia Doméstica II Circ. Jud. de la Zona Atlántica (Pococí)</t>
  </si>
  <si>
    <t>Elaborado por: Subproceso  de Estadística, Dirección de Planificación</t>
  </si>
  <si>
    <t>Elaborado por: Subproceso de Estadística, Dirección de Planificación</t>
  </si>
  <si>
    <t>AUDIENCIAS</t>
  </si>
  <si>
    <t>MATERIA VIOLENCIA DOMÉSTICA: AUDIENCIAS SEÑALADAS</t>
  </si>
  <si>
    <t>No contabilizar</t>
  </si>
  <si>
    <t>MATERIA VIOLENCIA DOMÉSTICA: DURACIÓN PROMEDIO DE LOS CASOS TERMINADOS EN LOS JUZGADOS</t>
  </si>
  <si>
    <t>SEGÚN: MOTIVO DE TÉRMINO</t>
  </si>
  <si>
    <t>MOTIVO DE TÉRMINO</t>
  </si>
  <si>
    <t>DURACIÓN PROMEDIO</t>
  </si>
  <si>
    <t>0 Meses 3 Semanas</t>
  </si>
  <si>
    <t>Orden de archivo (rechaza ad portas)</t>
  </si>
  <si>
    <t>Levantamiento de medida provisional por el vencimiento de un año plazo</t>
  </si>
  <si>
    <t>14 Meses 0 Semanas</t>
  </si>
  <si>
    <t>Levantamiento de medida provisional no comparecencia de la víctima</t>
  </si>
  <si>
    <t>Levantamiento de medida provisional tiempo sin notificar (archivo provisional)</t>
  </si>
  <si>
    <t>Levantamiento de medida provisional no constituye violencia intrafamiliar</t>
  </si>
  <si>
    <t>Levantamiento de medida Provisional Anticipado de la medida</t>
  </si>
  <si>
    <t>Acumulado</t>
  </si>
  <si>
    <t>1 Mes 0 Semanas</t>
  </si>
  <si>
    <t>Testimonios de piezas remitidos</t>
  </si>
  <si>
    <t>0 Meses 1 Semana</t>
  </si>
  <si>
    <t>Muerte de alguna de las partes</t>
  </si>
  <si>
    <t>6 Meses 3 Semanas</t>
  </si>
  <si>
    <t>Archivo</t>
  </si>
  <si>
    <t>Otros</t>
  </si>
  <si>
    <t>1-/Se refiere asuntos finalizados con estados incorrectos como Habilitar y Desshabilitar Carpeta, entre otros.</t>
  </si>
  <si>
    <t xml:space="preserve">Elaborado por: Subproceso de Estadística, Dirección de Planificación. </t>
  </si>
  <si>
    <t>3.  AUDIENCIAS DE RECEPCIÓN DE PRUEBA (FONDO) (DE COMPARECENCIA SEÑALADAS)</t>
  </si>
  <si>
    <t>1.  AUDIENCIAS</t>
  </si>
  <si>
    <t xml:space="preserve">Índice de Cuadros Estadísticos </t>
  </si>
  <si>
    <t xml:space="preserve">Materia de Violencia Doméstica </t>
  </si>
  <si>
    <t>Número</t>
  </si>
  <si>
    <t>Nombre del Cuadro</t>
  </si>
  <si>
    <r>
      <t>Materia Violencia Doméstica:</t>
    </r>
    <r>
      <rPr>
        <sz val="12"/>
        <rFont val="Times New Roman"/>
        <family val="1"/>
      </rPr>
      <t xml:space="preserve">  Movimiento de Trabajo</t>
    </r>
  </si>
  <si>
    <r>
      <t>Según</t>
    </r>
    <r>
      <rPr>
        <sz val="12"/>
        <rFont val="Times New Roman"/>
        <family val="1"/>
      </rPr>
      <t>: Circuito Judicial y Oficina</t>
    </r>
  </si>
  <si>
    <r>
      <t>Materia Violencia Doméstica:</t>
    </r>
    <r>
      <rPr>
        <sz val="12"/>
        <rFont val="Times New Roman"/>
        <family val="1"/>
      </rPr>
      <t xml:space="preserve"> Activos al Finalizar Período</t>
    </r>
  </si>
  <si>
    <r>
      <t>Por</t>
    </r>
    <r>
      <rPr>
        <sz val="12"/>
        <rFont val="Times New Roman"/>
        <family val="1"/>
      </rPr>
      <t xml:space="preserve">: Fase de los Activos </t>
    </r>
  </si>
  <si>
    <r>
      <t>Materia Violencia Doméstica:</t>
    </r>
    <r>
      <rPr>
        <sz val="12"/>
        <rFont val="Times New Roman"/>
        <family val="1"/>
      </rPr>
      <t xml:space="preserve"> Movimiento de Trabajo</t>
    </r>
  </si>
  <si>
    <r>
      <t>Según</t>
    </r>
    <r>
      <rPr>
        <sz val="12"/>
        <rFont val="Times New Roman"/>
        <family val="1"/>
      </rPr>
      <t>: Provincia y Oficina</t>
    </r>
  </si>
  <si>
    <r>
      <t>Materia Violencia Doméstica:</t>
    </r>
    <r>
      <rPr>
        <sz val="12"/>
        <rFont val="Times New Roman"/>
        <family val="1"/>
      </rPr>
      <t xml:space="preserve"> Circulante Final</t>
    </r>
  </si>
  <si>
    <r>
      <t>Materia Violencia Doméstica:</t>
    </r>
    <r>
      <rPr>
        <sz val="12"/>
        <rFont val="Times New Roman"/>
        <family val="1"/>
      </rPr>
      <t xml:space="preserve"> Casos Terminados</t>
    </r>
  </si>
  <si>
    <r>
      <t>Por</t>
    </r>
    <r>
      <rPr>
        <sz val="12"/>
        <rFont val="Times New Roman"/>
        <family val="1"/>
      </rPr>
      <t>: Motivo de Término</t>
    </r>
  </si>
  <si>
    <r>
      <t>Materia Violencia Doméstica</t>
    </r>
    <r>
      <rPr>
        <sz val="12"/>
        <color rgb="FF000000"/>
        <rFont val="Times New Roman"/>
        <family val="1"/>
      </rPr>
      <t xml:space="preserve"> Audiencias señaladas</t>
    </r>
  </si>
  <si>
    <r>
      <t>Según:</t>
    </r>
    <r>
      <rPr>
        <sz val="12"/>
        <color rgb="FF000000"/>
        <rFont val="Times New Roman"/>
        <family val="1"/>
      </rPr>
      <t xml:space="preserve"> Circuito Judicial y Oficina</t>
    </r>
  </si>
  <si>
    <r>
      <t>Por:</t>
    </r>
    <r>
      <rPr>
        <sz val="12"/>
        <color rgb="FF000000"/>
        <rFont val="Times New Roman"/>
        <family val="1"/>
      </rPr>
      <t xml:space="preserve"> Tipo y Estado de la Audiencia</t>
    </r>
  </si>
  <si>
    <r>
      <t>Según:</t>
    </r>
    <r>
      <rPr>
        <sz val="12"/>
        <color rgb="FF000000"/>
        <rFont val="Times New Roman"/>
        <family val="1"/>
      </rPr>
      <t xml:space="preserve"> Motivo de Cancelación </t>
    </r>
  </si>
  <si>
    <r>
      <t xml:space="preserve">Materia Violencia Doméstica: </t>
    </r>
    <r>
      <rPr>
        <sz val="12"/>
        <rFont val="Times New Roman"/>
        <family val="1"/>
      </rPr>
      <t>Comisiones y Notificaciones</t>
    </r>
  </si>
  <si>
    <r>
      <t xml:space="preserve">Según: </t>
    </r>
    <r>
      <rPr>
        <sz val="12"/>
        <rFont val="Times New Roman"/>
        <family val="1"/>
      </rPr>
      <t>Circuito Judicial y Oficina</t>
    </r>
  </si>
  <si>
    <r>
      <t xml:space="preserve">Por: </t>
    </r>
    <r>
      <rPr>
        <sz val="12"/>
        <rFont val="Times New Roman"/>
        <family val="1"/>
      </rPr>
      <t>Trámite efectuado</t>
    </r>
  </si>
  <si>
    <r>
      <t xml:space="preserve">Materia Violencia Doméstica: </t>
    </r>
    <r>
      <rPr>
        <sz val="12"/>
        <rFont val="Times New Roman"/>
        <family val="1"/>
      </rPr>
      <t>Duración Promedio de los Casos Terminados en los Juzgados</t>
    </r>
  </si>
  <si>
    <r>
      <t xml:space="preserve">Según: </t>
    </r>
    <r>
      <rPr>
        <sz val="12"/>
        <rFont val="Times New Roman"/>
        <family val="1"/>
      </rPr>
      <t>Motivo de Término</t>
    </r>
  </si>
  <si>
    <t xml:space="preserve"> DURANTE: AÑO 2020</t>
  </si>
  <si>
    <t>DURANTE: 2020</t>
  </si>
  <si>
    <t>ACTIVOS AL  01-01-2020</t>
  </si>
  <si>
    <t>DURANTE:  2020</t>
  </si>
  <si>
    <t>DURANTE: AÑO 2020</t>
  </si>
  <si>
    <t xml:space="preserve">Juzgado Contravencional de  Mora </t>
  </si>
  <si>
    <t>Juzgado Contravencional de Turrubares</t>
  </si>
  <si>
    <t xml:space="preserve">Juzgado Contravencional de Santa Ana </t>
  </si>
  <si>
    <t>Juzgado Contravencional de Aserrí</t>
  </si>
  <si>
    <t>Juzgado Contravencional de Acosta</t>
  </si>
  <si>
    <t>Juzgado Contravencional de Poás</t>
  </si>
  <si>
    <t>Juzgado Contravencional de Atenas</t>
  </si>
  <si>
    <t>Juzgado Contravencional de San Mateo</t>
  </si>
  <si>
    <t>Juzgado Contravencional de Orotina</t>
  </si>
  <si>
    <t>Juzgado Contravencional de Los Chiles</t>
  </si>
  <si>
    <t>Juzgado Contravencional de Guatuso</t>
  </si>
  <si>
    <t>Juzgado Contravencional de La Fortuna</t>
  </si>
  <si>
    <t>Juzgado Familia y Violencia Doméstica Grecia</t>
  </si>
  <si>
    <t>Juzgado Contravencional de Zarcero</t>
  </si>
  <si>
    <t>Juzgado Contravencional de Sarchí</t>
  </si>
  <si>
    <t>Juzgado Contravencional de Naranjo</t>
  </si>
  <si>
    <t>Juzgado Contravencional de Palmares</t>
  </si>
  <si>
    <t>Juzgado Contravencional de Tarrazú, Dota y León Cortés</t>
  </si>
  <si>
    <t>Juzgado Contravencional de Paraíso</t>
  </si>
  <si>
    <t>Juzgado Contravencional de Alvarado</t>
  </si>
  <si>
    <t>Juzgado Contravencional de Jiménez</t>
  </si>
  <si>
    <t>Juzgado Contravencional de Santo Domingo</t>
  </si>
  <si>
    <t>Juzgado Contravencional de San Rafael</t>
  </si>
  <si>
    <t>Juzgado Contravencional de San Isidro</t>
  </si>
  <si>
    <t>Juzgado Contravencional de Bagaces</t>
  </si>
  <si>
    <t>Juzgado Contravencional de La Cruz</t>
  </si>
  <si>
    <t>Juzgado Contravencional de Tilarán</t>
  </si>
  <si>
    <t>Juzgado Contravencional de Abangares</t>
  </si>
  <si>
    <t xml:space="preserve">Juzgado Familia y Violencia Doméstica Santa Cruz </t>
  </si>
  <si>
    <t>Juzgado Contravencional de Nandayure</t>
  </si>
  <si>
    <t>Juzgado Contravencional de Carrillo</t>
  </si>
  <si>
    <t>Juzgado Contravencional de Hojancha</t>
  </si>
  <si>
    <t>Juzgado Contravencional de Jicaral</t>
  </si>
  <si>
    <t>Juzgado de Familia, Penal Juvenil y Violencia Doméstica de Quepos</t>
  </si>
  <si>
    <t>Juzgado Contravencional de Parrita</t>
  </si>
  <si>
    <t>Juzgado Contravencional de Esparza</t>
  </si>
  <si>
    <t>Juzgado Contravencional de Montes de Oro</t>
  </si>
  <si>
    <t>Juzgado Contravencional de Garabito</t>
  </si>
  <si>
    <t>Juzgado Contravencional de Cóbano</t>
  </si>
  <si>
    <t>Juzgado Contravencional de Monteverde</t>
  </si>
  <si>
    <t>Juzgado Familia y Violencia Doméstica de Golfito</t>
  </si>
  <si>
    <t>Juzgado Contravencional de Coto Brus</t>
  </si>
  <si>
    <t>Juzgado Contravencional de Bribrí</t>
  </si>
  <si>
    <t>Juzgado Contravencional de Matina</t>
  </si>
  <si>
    <t>Juzgado Contravencional de Guácimo</t>
  </si>
  <si>
    <t>Durante: 2020</t>
  </si>
  <si>
    <r>
      <t>Durante</t>
    </r>
    <r>
      <rPr>
        <sz val="12"/>
        <rFont val="Times New Roman"/>
        <family val="1"/>
      </rPr>
      <t>: 2020</t>
    </r>
  </si>
  <si>
    <t>Circular 47-2020</t>
  </si>
  <si>
    <t>ACTIVOS AL 31-12-2020</t>
  </si>
  <si>
    <t>9 Meses 2 Semanas</t>
  </si>
  <si>
    <t>1 Mes 3 Semanas</t>
  </si>
  <si>
    <t>4 Meses 3 Semanas</t>
  </si>
  <si>
    <t>11 Meses 3 Semanas</t>
  </si>
  <si>
    <t>4 Meses 2 Semanas</t>
  </si>
  <si>
    <t>5 Meses 1 Semana</t>
  </si>
  <si>
    <t>6 Meses 1 Semana</t>
  </si>
  <si>
    <t>3 Meses 2 Semanas</t>
  </si>
  <si>
    <t>MATERIA VIOLENCIA DOMÉSTICA: RESOLUCIONES DICTADAS</t>
  </si>
  <si>
    <t>POR: TIPO RESOLUCIÓN DICTADA</t>
  </si>
  <si>
    <t xml:space="preserve"> DURANTE: 2020</t>
  </si>
  <si>
    <t>TIPO DE RESOLUCIÓN DICTADA</t>
  </si>
  <si>
    <t>Autos</t>
  </si>
  <si>
    <t>Providencias</t>
  </si>
  <si>
    <t>Resolución de fondo caducidad proceso (escrito)</t>
  </si>
  <si>
    <t>Sentencia en Principal (escrita)</t>
  </si>
  <si>
    <t>Sentencia en  Principal (oral)</t>
  </si>
  <si>
    <t>CUADRO N° 11</t>
  </si>
  <si>
    <t>POR: RESULTADO DE RESOLUCIÓN</t>
  </si>
  <si>
    <t>TIPO DE RESULTADO</t>
  </si>
  <si>
    <r>
      <t xml:space="preserve">Acogida </t>
    </r>
    <r>
      <rPr>
        <b/>
        <vertAlign val="superscript"/>
        <sz val="12"/>
        <rFont val="Times New Roman"/>
        <family val="1"/>
      </rPr>
      <t>(1)</t>
    </r>
  </si>
  <si>
    <t>Anulada</t>
  </si>
  <si>
    <r>
      <t xml:space="preserve">Audiencia  </t>
    </r>
    <r>
      <rPr>
        <b/>
        <vertAlign val="superscript"/>
        <sz val="12"/>
        <rFont val="Times New Roman"/>
        <family val="1"/>
      </rPr>
      <t>(1)</t>
    </r>
  </si>
  <si>
    <r>
      <t xml:space="preserve">Audiencia Prorrogada </t>
    </r>
    <r>
      <rPr>
        <b/>
        <vertAlign val="superscript"/>
        <sz val="12"/>
        <rFont val="Times New Roman"/>
        <family val="1"/>
      </rPr>
      <t>(1)</t>
    </r>
  </si>
  <si>
    <r>
      <t xml:space="preserve">Audiencia Terminada </t>
    </r>
    <r>
      <rPr>
        <b/>
        <vertAlign val="superscript"/>
        <sz val="12"/>
        <rFont val="Times New Roman"/>
        <family val="1"/>
      </rPr>
      <t>(1)</t>
    </r>
  </si>
  <si>
    <r>
      <t xml:space="preserve">Con Lugar </t>
    </r>
    <r>
      <rPr>
        <b/>
        <vertAlign val="superscript"/>
        <sz val="12"/>
        <rFont val="Times New Roman"/>
        <family val="1"/>
      </rPr>
      <t>(1)</t>
    </r>
  </si>
  <si>
    <r>
      <t xml:space="preserve">Con Lugar Parcial </t>
    </r>
    <r>
      <rPr>
        <b/>
        <vertAlign val="superscript"/>
        <sz val="12"/>
        <rFont val="Times New Roman"/>
        <family val="1"/>
      </rPr>
      <t>(1)</t>
    </r>
  </si>
  <si>
    <t>Levantamiento Medida (Desistimiento)</t>
  </si>
  <si>
    <t>Levantamiento Medida (Otros Motivos)</t>
  </si>
  <si>
    <t>Levantamiento Medida Provisional</t>
  </si>
  <si>
    <t>Mantiene Medida Provisional</t>
  </si>
  <si>
    <t>Modificatoria Medida Provisional</t>
  </si>
  <si>
    <t>Rechazada</t>
  </si>
  <si>
    <r>
      <t xml:space="preserve">Sin lugar </t>
    </r>
    <r>
      <rPr>
        <b/>
        <vertAlign val="superscript"/>
        <sz val="12"/>
        <rFont val="Times New Roman"/>
        <family val="1"/>
      </rPr>
      <t>(1)</t>
    </r>
  </si>
  <si>
    <t>CUADRO N° 10</t>
  </si>
  <si>
    <t>(1) Los despachos reportan estas variables; no obstante, en la modificación de la fórmula de la materia violencia doméstica para el año 2021 las mismas dejarán de existir.</t>
  </si>
  <si>
    <r>
      <t xml:space="preserve">Materia Violencia Doméstica: </t>
    </r>
    <r>
      <rPr>
        <sz val="12"/>
        <color rgb="FF000000"/>
        <rFont val="Times New Roman"/>
        <family val="1"/>
      </rPr>
      <t>Resoluciones dictadas</t>
    </r>
  </si>
  <si>
    <r>
      <t>Por:</t>
    </r>
    <r>
      <rPr>
        <sz val="12"/>
        <color rgb="FF000000"/>
        <rFont val="Times New Roman"/>
        <family val="1"/>
      </rPr>
      <t xml:space="preserve"> Tipo de resolución dictada</t>
    </r>
  </si>
  <si>
    <r>
      <t>Por:</t>
    </r>
    <r>
      <rPr>
        <sz val="12"/>
        <color rgb="FF000000"/>
        <rFont val="Times New Roman"/>
        <family val="1"/>
      </rPr>
      <t xml:space="preserve"> Resultado de resolución</t>
    </r>
  </si>
  <si>
    <t>Realizada Video Conferencia</t>
  </si>
  <si>
    <t>Realizada Presencial</t>
  </si>
  <si>
    <t>Suspendida Presencial</t>
  </si>
  <si>
    <t>Suspendida Video Conferencia</t>
  </si>
  <si>
    <t>No Realizada Presencial</t>
  </si>
  <si>
    <t>No Realizada Video Conferencia</t>
  </si>
  <si>
    <t>Suspensión Presencial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</si>
</sst>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"/>
    <numFmt numFmtId="166" formatCode="0.0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u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sz val="11"/>
      <color rgb="FF9C0006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rgb="FFFF0000"/>
      <name val="Times New Roman"/>
      <family val="1"/>
    </font>
    <font>
      <sz val="10"/>
      <name val="Arial"/>
      <family val="2"/>
      <charset val="1"/>
    </font>
    <font>
      <sz val="12"/>
      <color theme="1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0" tint="-0.14999847407452621"/>
      <name val="Times New Roman"/>
      <family val="1"/>
    </font>
    <font>
      <sz val="12"/>
      <color theme="0" tint="-0.14999847407452621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5">
    <xf numFmtId="0" fontId="0" fillId="0" borderId="0"/>
    <xf numFmtId="0" fontId="12" fillId="0" borderId="0"/>
    <xf numFmtId="0" fontId="17" fillId="0" borderId="0"/>
    <xf numFmtId="0" fontId="8" fillId="0" borderId="0"/>
    <xf numFmtId="0" fontId="19" fillId="3" borderId="0" applyNumberFormat="0" applyBorder="0" applyAlignment="0" applyProtection="0"/>
    <xf numFmtId="0" fontId="22" fillId="4" borderId="0" applyNumberFormat="0" applyBorder="0" applyAlignment="0" applyProtection="0"/>
    <xf numFmtId="0" fontId="4" fillId="0" borderId="0"/>
    <xf numFmtId="0" fontId="24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2" fillId="0" borderId="0"/>
    <xf numFmtId="0" fontId="12" fillId="0" borderId="0"/>
    <xf numFmtId="0" fontId="1" fillId="0" borderId="0"/>
  </cellStyleXfs>
  <cellXfs count="316">
    <xf numFmtId="0" fontId="0" fillId="0" borderId="0" xfId="0"/>
    <xf numFmtId="0" fontId="11" fillId="0" borderId="0" xfId="0" applyFont="1" applyFill="1"/>
    <xf numFmtId="0" fontId="10" fillId="0" borderId="0" xfId="0" applyFont="1" applyFill="1" applyProtection="1">
      <protection locked="0"/>
    </xf>
    <xf numFmtId="0" fontId="10" fillId="0" borderId="0" xfId="0" applyFont="1" applyFill="1"/>
    <xf numFmtId="164" fontId="11" fillId="0" borderId="0" xfId="0" applyNumberFormat="1" applyFont="1" applyFill="1" applyAlignment="1">
      <alignment horizontal="center"/>
    </xf>
    <xf numFmtId="0" fontId="11" fillId="0" borderId="0" xfId="1" applyFont="1"/>
    <xf numFmtId="0" fontId="10" fillId="0" borderId="1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/>
    </xf>
    <xf numFmtId="0" fontId="10" fillId="0" borderId="0" xfId="8" applyFont="1"/>
    <xf numFmtId="3" fontId="11" fillId="0" borderId="0" xfId="8" applyNumberFormat="1" applyFont="1" applyAlignment="1">
      <alignment horizontal="center"/>
    </xf>
    <xf numFmtId="0" fontId="11" fillId="0" borderId="0" xfId="8" applyFont="1" applyAlignment="1">
      <alignment horizontal="center"/>
    </xf>
    <xf numFmtId="0" fontId="3" fillId="0" borderId="0" xfId="8"/>
    <xf numFmtId="0" fontId="11" fillId="0" borderId="0" xfId="8" applyFont="1"/>
    <xf numFmtId="0" fontId="13" fillId="0" borderId="0" xfId="8" applyFont="1" applyAlignment="1">
      <alignment horizontal="center"/>
    </xf>
    <xf numFmtId="0" fontId="13" fillId="0" borderId="17" xfId="8" applyFont="1" applyBorder="1" applyAlignment="1">
      <alignment horizontal="center"/>
    </xf>
    <xf numFmtId="0" fontId="10" fillId="0" borderId="0" xfId="8" applyFont="1" applyAlignment="1">
      <alignment horizontal="center"/>
    </xf>
    <xf numFmtId="3" fontId="10" fillId="0" borderId="17" xfId="8" applyNumberFormat="1" applyFont="1" applyBorder="1" applyAlignment="1">
      <alignment horizontal="center"/>
    </xf>
    <xf numFmtId="0" fontId="10" fillId="0" borderId="18" xfId="8" applyFont="1" applyBorder="1" applyAlignment="1">
      <alignment horizontal="center"/>
    </xf>
    <xf numFmtId="3" fontId="11" fillId="0" borderId="17" xfId="8" applyNumberFormat="1" applyFont="1" applyBorder="1" applyAlignment="1">
      <alignment horizontal="center"/>
    </xf>
    <xf numFmtId="0" fontId="11" fillId="0" borderId="0" xfId="9" applyFont="1" applyAlignment="1">
      <alignment horizontal="left"/>
    </xf>
    <xf numFmtId="3" fontId="14" fillId="0" borderId="17" xfId="8" applyNumberFormat="1" applyFont="1" applyBorder="1" applyAlignment="1">
      <alignment horizontal="center"/>
    </xf>
    <xf numFmtId="0" fontId="11" fillId="0" borderId="12" xfId="9" applyFont="1" applyBorder="1" applyAlignment="1">
      <alignment horizontal="left"/>
    </xf>
    <xf numFmtId="0" fontId="25" fillId="0" borderId="0" xfId="8" applyFont="1"/>
    <xf numFmtId="3" fontId="25" fillId="0" borderId="17" xfId="8" applyNumberFormat="1" applyFont="1" applyBorder="1" applyAlignment="1">
      <alignment horizontal="center"/>
    </xf>
    <xf numFmtId="0" fontId="11" fillId="0" borderId="8" xfId="9" applyFont="1" applyBorder="1" applyAlignment="1">
      <alignment horizontal="left"/>
    </xf>
    <xf numFmtId="0" fontId="3" fillId="0" borderId="9" xfId="8" applyBorder="1"/>
    <xf numFmtId="0" fontId="3" fillId="0" borderId="1" xfId="8" applyBorder="1"/>
    <xf numFmtId="0" fontId="11" fillId="0" borderId="0" xfId="3" applyFont="1"/>
    <xf numFmtId="0" fontId="21" fillId="0" borderId="0" xfId="8" applyFont="1"/>
    <xf numFmtId="0" fontId="26" fillId="0" borderId="0" xfId="3" applyFont="1"/>
    <xf numFmtId="0" fontId="11" fillId="0" borderId="0" xfId="1" applyFont="1" applyAlignment="1">
      <alignment vertical="center" wrapText="1"/>
    </xf>
    <xf numFmtId="0" fontId="16" fillId="2" borderId="0" xfId="1" applyFont="1" applyFill="1" applyAlignment="1">
      <alignment horizontal="center" vertical="center" wrapText="1"/>
    </xf>
    <xf numFmtId="0" fontId="11" fillId="2" borderId="0" xfId="1" applyFont="1" applyFill="1"/>
    <xf numFmtId="0" fontId="10" fillId="0" borderId="0" xfId="1" applyFont="1" applyAlignment="1">
      <alignment vertical="center"/>
    </xf>
    <xf numFmtId="0" fontId="10" fillId="0" borderId="1" xfId="1" applyFont="1" applyBorder="1" applyAlignment="1">
      <alignment vertical="center"/>
    </xf>
    <xf numFmtId="0" fontId="10" fillId="0" borderId="13" xfId="1" applyFont="1" applyBorder="1" applyAlignment="1">
      <alignment vertical="center"/>
    </xf>
    <xf numFmtId="0" fontId="28" fillId="0" borderId="0" xfId="1" applyFont="1" applyAlignment="1">
      <alignment vertical="center"/>
    </xf>
    <xf numFmtId="3" fontId="11" fillId="0" borderId="0" xfId="0" applyNumberFormat="1" applyFont="1"/>
    <xf numFmtId="3" fontId="11" fillId="0" borderId="0" xfId="0" applyNumberFormat="1" applyFont="1" applyAlignment="1">
      <alignment horizontal="left"/>
    </xf>
    <xf numFmtId="164" fontId="13" fillId="0" borderId="0" xfId="0" applyNumberFormat="1" applyFont="1" applyFill="1" applyAlignment="1">
      <alignment horizontal="center"/>
    </xf>
    <xf numFmtId="0" fontId="10" fillId="0" borderId="1" xfId="0" applyFont="1" applyFill="1" applyBorder="1" applyAlignment="1">
      <alignment horizontal="fill"/>
    </xf>
    <xf numFmtId="164" fontId="10" fillId="0" borderId="1" xfId="0" applyNumberFormat="1" applyFont="1" applyFill="1" applyBorder="1" applyAlignment="1">
      <alignment horizontal="fill"/>
    </xf>
    <xf numFmtId="0" fontId="10" fillId="0" borderId="0" xfId="0" applyFont="1" applyFill="1" applyAlignment="1">
      <alignment horizontal="fill"/>
    </xf>
    <xf numFmtId="164" fontId="18" fillId="0" borderId="18" xfId="0" applyNumberFormat="1" applyFont="1" applyFill="1" applyBorder="1" applyAlignment="1">
      <alignment horizontal="center"/>
    </xf>
    <xf numFmtId="164" fontId="13" fillId="0" borderId="4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3" fontId="11" fillId="0" borderId="0" xfId="0" applyNumberFormat="1" applyFont="1" applyFill="1"/>
    <xf numFmtId="0" fontId="11" fillId="0" borderId="0" xfId="0" applyFont="1" applyFill="1" applyAlignment="1">
      <alignment horizontal="left"/>
    </xf>
    <xf numFmtId="3" fontId="11" fillId="0" borderId="0" xfId="0" applyNumberFormat="1" applyFont="1" applyFill="1" applyAlignment="1">
      <alignment horizontal="left"/>
    </xf>
    <xf numFmtId="0" fontId="11" fillId="0" borderId="0" xfId="1" applyFont="1" applyFill="1"/>
    <xf numFmtId="0" fontId="14" fillId="0" borderId="0" xfId="0" applyFont="1" applyFill="1" applyAlignment="1">
      <alignment horizontal="left"/>
    </xf>
    <xf numFmtId="0" fontId="11" fillId="0" borderId="8" xfId="0" applyFont="1" applyFill="1" applyBorder="1"/>
    <xf numFmtId="3" fontId="10" fillId="0" borderId="18" xfId="0" applyNumberFormat="1" applyFont="1" applyFill="1" applyBorder="1" applyAlignment="1">
      <alignment horizontal="center"/>
    </xf>
    <xf numFmtId="3" fontId="23" fillId="0" borderId="17" xfId="0" applyNumberFormat="1" applyFont="1" applyFill="1" applyBorder="1" applyAlignment="1">
      <alignment horizontal="center"/>
    </xf>
    <xf numFmtId="3" fontId="18" fillId="0" borderId="0" xfId="0" applyNumberFormat="1" applyFont="1" applyFill="1" applyAlignment="1">
      <alignment horizontal="center"/>
    </xf>
    <xf numFmtId="3" fontId="23" fillId="0" borderId="0" xfId="0" applyNumberFormat="1" applyFont="1" applyFill="1" applyAlignment="1">
      <alignment horizontal="center"/>
    </xf>
    <xf numFmtId="3" fontId="11" fillId="0" borderId="18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3" fontId="11" fillId="0" borderId="18" xfId="0" applyNumberFormat="1" applyFont="1" applyFill="1" applyBorder="1"/>
    <xf numFmtId="3" fontId="11" fillId="0" borderId="17" xfId="0" applyNumberFormat="1" applyFont="1" applyFill="1" applyBorder="1"/>
    <xf numFmtId="3" fontId="11" fillId="0" borderId="9" xfId="0" applyNumberFormat="1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/>
    </xf>
    <xf numFmtId="3" fontId="11" fillId="0" borderId="9" xfId="0" applyNumberFormat="1" applyFont="1" applyFill="1" applyBorder="1"/>
    <xf numFmtId="3" fontId="11" fillId="0" borderId="0" xfId="0" applyNumberFormat="1" applyFont="1" applyFill="1" applyAlignment="1">
      <alignment horizontal="center"/>
    </xf>
    <xf numFmtId="3" fontId="10" fillId="0" borderId="0" xfId="0" applyNumberFormat="1" applyFont="1" applyFill="1" applyProtection="1">
      <protection locked="0"/>
    </xf>
    <xf numFmtId="3" fontId="13" fillId="0" borderId="0" xfId="0" applyNumberFormat="1" applyFont="1" applyFill="1" applyBorder="1" applyAlignment="1" applyProtection="1">
      <alignment horizontal="center"/>
    </xf>
    <xf numFmtId="3" fontId="10" fillId="0" borderId="0" xfId="0" applyNumberFormat="1" applyFont="1" applyFill="1"/>
    <xf numFmtId="3" fontId="11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 applyProtection="1">
      <alignment horizontal="center" vertical="center" wrapText="1"/>
    </xf>
    <xf numFmtId="3" fontId="10" fillId="0" borderId="15" xfId="0" applyNumberFormat="1" applyFont="1" applyFill="1" applyBorder="1" applyAlignment="1" applyProtection="1">
      <alignment horizontal="fill"/>
    </xf>
    <xf numFmtId="3" fontId="18" fillId="0" borderId="15" xfId="0" applyNumberFormat="1" applyFont="1" applyFill="1" applyBorder="1" applyAlignment="1">
      <alignment horizontal="center"/>
    </xf>
    <xf numFmtId="3" fontId="13" fillId="0" borderId="13" xfId="0" applyNumberFormat="1" applyFont="1" applyFill="1" applyBorder="1" applyAlignment="1" applyProtection="1">
      <alignment horizontal="center"/>
    </xf>
    <xf numFmtId="3" fontId="13" fillId="0" borderId="5" xfId="0" applyNumberFormat="1" applyFont="1" applyFill="1" applyBorder="1" applyAlignment="1" applyProtection="1">
      <alignment horizontal="center"/>
    </xf>
    <xf numFmtId="3" fontId="13" fillId="0" borderId="4" xfId="0" applyNumberFormat="1" applyFont="1" applyFill="1" applyBorder="1" applyAlignment="1" applyProtection="1">
      <alignment horizontal="center"/>
    </xf>
    <xf numFmtId="3" fontId="10" fillId="0" borderId="0" xfId="0" applyNumberFormat="1" applyFont="1" applyFill="1" applyBorder="1" applyAlignment="1" applyProtection="1">
      <alignment horizontal="center"/>
    </xf>
    <xf numFmtId="3" fontId="10" fillId="0" borderId="7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 applyProtection="1"/>
    <xf numFmtId="3" fontId="11" fillId="0" borderId="7" xfId="0" applyNumberFormat="1" applyFont="1" applyFill="1" applyBorder="1" applyAlignment="1" applyProtection="1">
      <alignment horizontal="center"/>
    </xf>
    <xf numFmtId="3" fontId="11" fillId="0" borderId="0" xfId="0" applyNumberFormat="1" applyFont="1" applyFill="1" applyBorder="1" applyAlignment="1" applyProtection="1">
      <alignment horizontal="center"/>
    </xf>
    <xf numFmtId="3" fontId="11" fillId="0" borderId="6" xfId="0" applyNumberFormat="1" applyFont="1" applyFill="1" applyBorder="1" applyAlignment="1" applyProtection="1">
      <alignment horizontal="center"/>
    </xf>
    <xf numFmtId="3" fontId="10" fillId="0" borderId="0" xfId="0" applyNumberFormat="1" applyFont="1" applyFill="1" applyBorder="1" applyAlignment="1" applyProtection="1">
      <alignment horizontal="left"/>
    </xf>
    <xf numFmtId="3" fontId="10" fillId="0" borderId="7" xfId="0" applyNumberFormat="1" applyFont="1" applyFill="1" applyBorder="1" applyAlignment="1" applyProtection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6" xfId="0" applyNumberFormat="1" applyFont="1" applyFill="1" applyBorder="1" applyAlignment="1">
      <alignment horizontal="center"/>
    </xf>
    <xf numFmtId="3" fontId="11" fillId="0" borderId="7" xfId="0" applyNumberFormat="1" applyFont="1" applyFill="1" applyBorder="1"/>
    <xf numFmtId="3" fontId="11" fillId="0" borderId="12" xfId="0" applyNumberFormat="1" applyFont="1" applyFill="1" applyBorder="1"/>
    <xf numFmtId="3" fontId="11" fillId="0" borderId="6" xfId="0" applyNumberFormat="1" applyFont="1" applyFill="1" applyBorder="1"/>
    <xf numFmtId="3" fontId="10" fillId="0" borderId="0" xfId="0" applyNumberFormat="1" applyFont="1" applyFill="1" applyAlignment="1">
      <alignment horizontal="left"/>
    </xf>
    <xf numFmtId="3" fontId="20" fillId="0" borderId="7" xfId="4" applyNumberFormat="1" applyFont="1" applyFill="1" applyBorder="1" applyAlignment="1">
      <alignment horizontal="center"/>
    </xf>
    <xf numFmtId="3" fontId="7" fillId="0" borderId="7" xfId="4" applyNumberFormat="1" applyFont="1" applyFill="1" applyBorder="1" applyAlignment="1">
      <alignment horizontal="center"/>
    </xf>
    <xf numFmtId="3" fontId="5" fillId="0" borderId="7" xfId="4" applyNumberFormat="1" applyFont="1" applyFill="1" applyBorder="1" applyAlignment="1">
      <alignment horizontal="center"/>
    </xf>
    <xf numFmtId="3" fontId="11" fillId="0" borderId="0" xfId="1" applyNumberFormat="1" applyFont="1" applyFill="1"/>
    <xf numFmtId="3" fontId="6" fillId="0" borderId="7" xfId="4" applyNumberFormat="1" applyFont="1" applyFill="1" applyBorder="1" applyAlignment="1">
      <alignment horizontal="center"/>
    </xf>
    <xf numFmtId="3" fontId="21" fillId="0" borderId="7" xfId="4" applyNumberFormat="1" applyFont="1" applyFill="1" applyBorder="1" applyAlignment="1">
      <alignment horizontal="center"/>
    </xf>
    <xf numFmtId="3" fontId="14" fillId="0" borderId="0" xfId="0" applyNumberFormat="1" applyFont="1" applyFill="1" applyAlignment="1">
      <alignment horizontal="left"/>
    </xf>
    <xf numFmtId="3" fontId="11" fillId="0" borderId="8" xfId="0" applyNumberFormat="1" applyFont="1" applyFill="1" applyBorder="1" applyAlignment="1"/>
    <xf numFmtId="3" fontId="11" fillId="0" borderId="9" xfId="0" applyNumberFormat="1" applyFont="1" applyFill="1" applyBorder="1" applyAlignment="1"/>
    <xf numFmtId="3" fontId="11" fillId="0" borderId="8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 applyProtection="1">
      <alignment horizontal="left"/>
    </xf>
    <xf numFmtId="3" fontId="11" fillId="0" borderId="0" xfId="1" applyNumberFormat="1" applyFont="1"/>
    <xf numFmtId="3" fontId="25" fillId="0" borderId="0" xfId="1" applyNumberFormat="1" applyFont="1"/>
    <xf numFmtId="3" fontId="25" fillId="0" borderId="0" xfId="1" applyNumberFormat="1" applyFont="1" applyAlignment="1">
      <alignment horizontal="left"/>
    </xf>
    <xf numFmtId="3" fontId="27" fillId="0" borderId="0" xfId="1" applyNumberFormat="1" applyFont="1" applyProtection="1">
      <protection locked="0"/>
    </xf>
    <xf numFmtId="3" fontId="27" fillId="0" borderId="0" xfId="1" applyNumberFormat="1" applyFont="1" applyAlignment="1">
      <alignment horizontal="center"/>
    </xf>
    <xf numFmtId="3" fontId="27" fillId="0" borderId="0" xfId="1" applyNumberFormat="1" applyFont="1"/>
    <xf numFmtId="3" fontId="25" fillId="0" borderId="0" xfId="1" applyNumberFormat="1" applyFont="1" applyAlignment="1">
      <alignment horizontal="center"/>
    </xf>
    <xf numFmtId="3" fontId="27" fillId="0" borderId="1" xfId="1" applyNumberFormat="1" applyFont="1" applyBorder="1" applyAlignment="1">
      <alignment horizontal="fill"/>
    </xf>
    <xf numFmtId="3" fontId="27" fillId="0" borderId="3" xfId="1" applyNumberFormat="1" applyFont="1" applyBorder="1" applyAlignment="1">
      <alignment horizontal="center" vertical="center" wrapText="1"/>
    </xf>
    <xf numFmtId="3" fontId="27" fillId="0" borderId="0" xfId="1" applyNumberFormat="1" applyFont="1" applyAlignment="1">
      <alignment horizontal="fill"/>
    </xf>
    <xf numFmtId="3" fontId="27" fillId="0" borderId="4" xfId="1" applyNumberFormat="1" applyFont="1" applyBorder="1" applyAlignment="1">
      <alignment horizontal="center"/>
    </xf>
    <xf numFmtId="3" fontId="27" fillId="0" borderId="18" xfId="1" applyNumberFormat="1" applyFont="1" applyBorder="1" applyAlignment="1">
      <alignment horizontal="center"/>
    </xf>
    <xf numFmtId="3" fontId="25" fillId="0" borderId="17" xfId="1" applyNumberFormat="1" applyFont="1" applyBorder="1" applyAlignment="1">
      <alignment horizontal="center"/>
    </xf>
    <xf numFmtId="3" fontId="25" fillId="0" borderId="18" xfId="1" applyNumberFormat="1" applyFont="1" applyBorder="1" applyAlignment="1">
      <alignment horizontal="center"/>
    </xf>
    <xf numFmtId="3" fontId="27" fillId="0" borderId="0" xfId="1" applyNumberFormat="1" applyFont="1" applyAlignment="1">
      <alignment horizontal="left"/>
    </xf>
    <xf numFmtId="3" fontId="27" fillId="0" borderId="17" xfId="1" applyNumberFormat="1" applyFont="1" applyBorder="1" applyAlignment="1">
      <alignment horizontal="center"/>
    </xf>
    <xf numFmtId="3" fontId="25" fillId="0" borderId="18" xfId="5" applyNumberFormat="1" applyFont="1" applyFill="1" applyBorder="1" applyAlignment="1">
      <alignment horizontal="center"/>
    </xf>
    <xf numFmtId="3" fontId="25" fillId="0" borderId="8" xfId="1" applyNumberFormat="1" applyFont="1" applyBorder="1"/>
    <xf numFmtId="3" fontId="25" fillId="0" borderId="3" xfId="1" applyNumberFormat="1" applyFont="1" applyBorder="1" applyAlignment="1">
      <alignment horizontal="center"/>
    </xf>
    <xf numFmtId="3" fontId="25" fillId="0" borderId="9" xfId="1" applyNumberFormat="1" applyFont="1" applyBorder="1" applyAlignment="1">
      <alignment horizontal="center"/>
    </xf>
    <xf numFmtId="3" fontId="10" fillId="0" borderId="1" xfId="0" applyNumberFormat="1" applyFont="1" applyFill="1" applyBorder="1" applyAlignment="1" applyProtection="1">
      <alignment horizontal="fill"/>
    </xf>
    <xf numFmtId="3" fontId="10" fillId="0" borderId="1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 applyProtection="1">
      <alignment horizontal="center" vertical="center" wrapText="1"/>
    </xf>
    <xf numFmtId="3" fontId="13" fillId="0" borderId="15" xfId="0" applyNumberFormat="1" applyFont="1" applyFill="1" applyBorder="1" applyAlignment="1" applyProtection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1" fillId="0" borderId="17" xfId="0" applyNumberFormat="1" applyFont="1" applyFill="1" applyBorder="1" applyAlignment="1" applyProtection="1"/>
    <xf numFmtId="3" fontId="11" fillId="0" borderId="17" xfId="0" applyNumberFormat="1" applyFont="1" applyFill="1" applyBorder="1" applyAlignment="1" applyProtection="1">
      <alignment horizontal="center"/>
    </xf>
    <xf numFmtId="3" fontId="11" fillId="0" borderId="0" xfId="0" applyNumberFormat="1" applyFont="1" applyFill="1" applyBorder="1"/>
    <xf numFmtId="3" fontId="10" fillId="0" borderId="17" xfId="0" applyNumberFormat="1" applyFont="1" applyFill="1" applyBorder="1" applyAlignment="1" applyProtection="1">
      <alignment horizontal="center"/>
    </xf>
    <xf numFmtId="3" fontId="11" fillId="0" borderId="17" xfId="0" applyNumberFormat="1" applyFont="1" applyFill="1" applyBorder="1" applyAlignment="1">
      <alignment horizontal="center"/>
    </xf>
    <xf numFmtId="3" fontId="15" fillId="0" borderId="0" xfId="0" applyNumberFormat="1" applyFont="1" applyFill="1" applyBorder="1"/>
    <xf numFmtId="3" fontId="15" fillId="0" borderId="17" xfId="0" applyNumberFormat="1" applyFont="1" applyFill="1" applyBorder="1"/>
    <xf numFmtId="3" fontId="10" fillId="0" borderId="0" xfId="0" applyNumberFormat="1" applyFont="1" applyFill="1" applyBorder="1"/>
    <xf numFmtId="3" fontId="10" fillId="0" borderId="17" xfId="0" applyNumberFormat="1" applyFont="1" applyFill="1" applyBorder="1"/>
    <xf numFmtId="3" fontId="14" fillId="0" borderId="0" xfId="0" applyNumberFormat="1" applyFont="1" applyFill="1" applyBorder="1" applyAlignment="1" applyProtection="1">
      <alignment horizontal="left"/>
    </xf>
    <xf numFmtId="3" fontId="11" fillId="0" borderId="1" xfId="0" applyNumberFormat="1" applyFont="1" applyFill="1" applyBorder="1" applyAlignment="1"/>
    <xf numFmtId="3" fontId="11" fillId="0" borderId="1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Protection="1">
      <protection locked="0"/>
    </xf>
    <xf numFmtId="3" fontId="10" fillId="0" borderId="1" xfId="0" applyNumberFormat="1" applyFont="1" applyFill="1" applyBorder="1" applyAlignment="1" applyProtection="1">
      <alignment horizontal="center"/>
    </xf>
    <xf numFmtId="3" fontId="10" fillId="0" borderId="0" xfId="0" applyNumberFormat="1" applyFont="1" applyFill="1" applyBorder="1" applyAlignment="1" applyProtection="1">
      <alignment horizontal="center" vertical="center" wrapText="1"/>
    </xf>
    <xf numFmtId="3" fontId="18" fillId="0" borderId="7" xfId="0" applyNumberFormat="1" applyFont="1" applyFill="1" applyBorder="1" applyAlignment="1" applyProtection="1">
      <alignment horizontal="center" vertical="center" wrapText="1"/>
    </xf>
    <xf numFmtId="3" fontId="18" fillId="0" borderId="4" xfId="0" applyNumberFormat="1" applyFont="1" applyFill="1" applyBorder="1" applyAlignment="1" applyProtection="1">
      <alignment horizontal="center" vertical="center" wrapText="1"/>
    </xf>
    <xf numFmtId="3" fontId="18" fillId="0" borderId="0" xfId="0" applyNumberFormat="1" applyFont="1" applyFill="1" applyBorder="1" applyAlignment="1" applyProtection="1">
      <alignment horizontal="center" vertical="center" wrapText="1"/>
    </xf>
    <xf numFmtId="3" fontId="11" fillId="0" borderId="18" xfId="0" applyNumberFormat="1" applyFont="1" applyFill="1" applyBorder="1" applyAlignment="1" applyProtection="1">
      <alignment horizontal="center"/>
    </xf>
    <xf numFmtId="3" fontId="10" fillId="0" borderId="0" xfId="0" applyNumberFormat="1" applyFont="1" applyAlignment="1">
      <alignment horizontal="left"/>
    </xf>
    <xf numFmtId="3" fontId="10" fillId="0" borderId="18" xfId="0" applyNumberFormat="1" applyFont="1" applyFill="1" applyBorder="1" applyAlignment="1" applyProtection="1">
      <alignment horizontal="center"/>
    </xf>
    <xf numFmtId="3" fontId="11" fillId="0" borderId="12" xfId="0" applyNumberFormat="1" applyFont="1" applyFill="1" applyBorder="1" applyAlignment="1">
      <alignment horizontal="center"/>
    </xf>
    <xf numFmtId="3" fontId="14" fillId="0" borderId="0" xfId="0" applyNumberFormat="1" applyFont="1" applyAlignment="1">
      <alignment horizontal="left"/>
    </xf>
    <xf numFmtId="3" fontId="10" fillId="0" borderId="0" xfId="0" applyNumberFormat="1" applyFont="1"/>
    <xf numFmtId="3" fontId="11" fillId="0" borderId="0" xfId="1" applyNumberFormat="1" applyFont="1" applyFill="1" applyAlignment="1">
      <alignment horizontal="center"/>
    </xf>
    <xf numFmtId="3" fontId="11" fillId="0" borderId="12" xfId="1" applyNumberFormat="1" applyFont="1" applyFill="1" applyBorder="1"/>
    <xf numFmtId="3" fontId="18" fillId="0" borderId="4" xfId="1" applyNumberFormat="1" applyFont="1" applyFill="1" applyBorder="1" applyAlignment="1">
      <alignment horizontal="center"/>
    </xf>
    <xf numFmtId="3" fontId="10" fillId="0" borderId="12" xfId="1" applyNumberFormat="1" applyFont="1" applyFill="1" applyBorder="1" applyAlignment="1">
      <alignment horizontal="center"/>
    </xf>
    <xf numFmtId="3" fontId="10" fillId="0" borderId="17" xfId="1" applyNumberFormat="1" applyFont="1" applyFill="1" applyBorder="1" applyAlignment="1">
      <alignment horizontal="center"/>
    </xf>
    <xf numFmtId="3" fontId="10" fillId="0" borderId="18" xfId="1" applyNumberFormat="1" applyFont="1" applyFill="1" applyBorder="1" applyAlignment="1">
      <alignment horizontal="center"/>
    </xf>
    <xf numFmtId="3" fontId="10" fillId="0" borderId="12" xfId="1" applyNumberFormat="1" applyFont="1" applyFill="1" applyBorder="1" applyAlignment="1">
      <alignment horizontal="left"/>
    </xf>
    <xf numFmtId="3" fontId="11" fillId="0" borderId="17" xfId="1" applyNumberFormat="1" applyFont="1" applyFill="1" applyBorder="1" applyAlignment="1">
      <alignment horizontal="center"/>
    </xf>
    <xf numFmtId="3" fontId="11" fillId="0" borderId="12" xfId="1" applyNumberFormat="1" applyFont="1" applyFill="1" applyBorder="1" applyAlignment="1">
      <alignment horizontal="left"/>
    </xf>
    <xf numFmtId="3" fontId="11" fillId="0" borderId="18" xfId="1" applyNumberFormat="1" applyFont="1" applyFill="1" applyBorder="1" applyAlignment="1">
      <alignment horizontal="center"/>
    </xf>
    <xf numFmtId="3" fontId="11" fillId="0" borderId="9" xfId="1" applyNumberFormat="1" applyFont="1" applyFill="1" applyBorder="1"/>
    <xf numFmtId="3" fontId="10" fillId="0" borderId="0" xfId="0" applyNumberFormat="1" applyFont="1" applyFill="1" applyAlignment="1" applyProtection="1">
      <alignment horizontal="left" vertical="center"/>
      <protection locked="0"/>
    </xf>
    <xf numFmtId="3" fontId="11" fillId="0" borderId="0" xfId="0" applyNumberFormat="1" applyFont="1" applyAlignment="1">
      <alignment horizontal="center"/>
    </xf>
    <xf numFmtId="3" fontId="10" fillId="0" borderId="14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/>
    <xf numFmtId="3" fontId="11" fillId="0" borderId="4" xfId="0" applyNumberFormat="1" applyFont="1" applyBorder="1" applyAlignment="1">
      <alignment horizontal="center"/>
    </xf>
    <xf numFmtId="3" fontId="11" fillId="0" borderId="4" xfId="0" applyNumberFormat="1" applyFont="1" applyFill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3" fontId="10" fillId="0" borderId="0" xfId="7" applyNumberFormat="1" applyFont="1" applyBorder="1" applyAlignment="1" applyProtection="1">
      <alignment horizontal="left"/>
    </xf>
    <xf numFmtId="3" fontId="11" fillId="0" borderId="0" xfId="7" applyNumberFormat="1" applyFont="1" applyBorder="1" applyAlignment="1"/>
    <xf numFmtId="3" fontId="11" fillId="0" borderId="0" xfId="7" applyNumberFormat="1" applyFont="1"/>
    <xf numFmtId="3" fontId="11" fillId="0" borderId="0" xfId="7" applyNumberFormat="1" applyFont="1" applyBorder="1" applyAlignment="1" applyProtection="1">
      <alignment horizontal="left"/>
    </xf>
    <xf numFmtId="3" fontId="11" fillId="0" borderId="0" xfId="7" applyNumberFormat="1" applyFont="1" applyBorder="1" applyAlignment="1">
      <alignment horizontal="left"/>
    </xf>
    <xf numFmtId="3" fontId="11" fillId="0" borderId="9" xfId="0" applyNumberFormat="1" applyFont="1" applyBorder="1" applyAlignment="1">
      <alignment horizontal="center"/>
    </xf>
    <xf numFmtId="166" fontId="14" fillId="0" borderId="0" xfId="8" applyNumberFormat="1" applyFont="1" applyAlignment="1">
      <alignment horizontal="center"/>
    </xf>
    <xf numFmtId="166" fontId="25" fillId="0" borderId="0" xfId="8" applyNumberFormat="1" applyFont="1" applyAlignment="1">
      <alignment horizontal="center"/>
    </xf>
    <xf numFmtId="166" fontId="25" fillId="0" borderId="18" xfId="8" applyNumberFormat="1" applyFont="1" applyBorder="1" applyAlignment="1">
      <alignment horizontal="center"/>
    </xf>
    <xf numFmtId="0" fontId="10" fillId="0" borderId="0" xfId="11" applyFont="1" applyAlignment="1" applyProtection="1">
      <alignment horizontal="left" vertical="center"/>
      <protection locked="0"/>
    </xf>
    <xf numFmtId="0" fontId="11" fillId="0" borderId="0" xfId="11" applyFont="1" applyAlignment="1">
      <alignment horizontal="right"/>
    </xf>
    <xf numFmtId="0" fontId="10" fillId="0" borderId="0" xfId="1" applyFont="1" applyAlignment="1" applyProtection="1">
      <alignment horizontal="right"/>
      <protection locked="0"/>
    </xf>
    <xf numFmtId="0" fontId="10" fillId="0" borderId="0" xfId="12" applyFont="1" applyAlignment="1">
      <alignment horizontal="left"/>
    </xf>
    <xf numFmtId="3" fontId="11" fillId="0" borderId="0" xfId="12" applyNumberFormat="1" applyFont="1"/>
    <xf numFmtId="0" fontId="11" fillId="0" borderId="0" xfId="12" applyFont="1"/>
    <xf numFmtId="0" fontId="11" fillId="0" borderId="0" xfId="12" applyFont="1" applyAlignment="1">
      <alignment horizontal="left"/>
    </xf>
    <xf numFmtId="3" fontId="11" fillId="0" borderId="0" xfId="12" applyNumberFormat="1" applyFont="1" applyAlignment="1">
      <alignment horizontal="left"/>
    </xf>
    <xf numFmtId="0" fontId="14" fillId="0" borderId="0" xfId="12" applyFont="1" applyAlignment="1">
      <alignment horizontal="left"/>
    </xf>
    <xf numFmtId="0" fontId="10" fillId="0" borderId="0" xfId="12" applyFont="1"/>
    <xf numFmtId="0" fontId="11" fillId="0" borderId="13" xfId="11" applyFont="1" applyBorder="1" applyAlignment="1" applyProtection="1">
      <alignment horizontal="left"/>
      <protection locked="0"/>
    </xf>
    <xf numFmtId="0" fontId="11" fillId="0" borderId="0" xfId="11" applyFont="1" applyAlignment="1">
      <alignment horizontal="center"/>
    </xf>
    <xf numFmtId="0" fontId="11" fillId="0" borderId="0" xfId="11" applyFont="1"/>
    <xf numFmtId="0" fontId="10" fillId="0" borderId="10" xfId="12" applyFont="1" applyBorder="1" applyAlignment="1">
      <alignment horizontal="center" vertical="center" wrapText="1"/>
    </xf>
    <xf numFmtId="0" fontId="10" fillId="0" borderId="2" xfId="11" applyFont="1" applyBorder="1" applyAlignment="1">
      <alignment horizontal="center" vertical="center" wrapText="1"/>
    </xf>
    <xf numFmtId="0" fontId="10" fillId="0" borderId="0" xfId="11" applyFont="1" applyAlignment="1">
      <alignment horizontal="center" vertical="center" wrapText="1"/>
    </xf>
    <xf numFmtId="3" fontId="18" fillId="0" borderId="4" xfId="11" applyNumberFormat="1" applyFont="1" applyBorder="1" applyAlignment="1">
      <alignment horizontal="center" vertical="center" wrapText="1"/>
    </xf>
    <xf numFmtId="0" fontId="10" fillId="0" borderId="4" xfId="11" applyFont="1" applyBorder="1" applyAlignment="1">
      <alignment horizontal="center" vertical="center" wrapText="1"/>
    </xf>
    <xf numFmtId="0" fontId="10" fillId="0" borderId="18" xfId="11" applyFont="1" applyBorder="1" applyAlignment="1">
      <alignment horizontal="center"/>
    </xf>
    <xf numFmtId="0" fontId="10" fillId="0" borderId="0" xfId="1" applyFont="1" applyAlignment="1" applyProtection="1">
      <alignment horizontal="center"/>
      <protection locked="0"/>
    </xf>
    <xf numFmtId="3" fontId="11" fillId="0" borderId="0" xfId="11" applyNumberFormat="1" applyFont="1"/>
    <xf numFmtId="3" fontId="10" fillId="0" borderId="18" xfId="11" applyNumberFormat="1" applyFont="1" applyBorder="1" applyAlignment="1">
      <alignment horizontal="center"/>
    </xf>
    <xf numFmtId="3" fontId="11" fillId="0" borderId="8" xfId="12" applyNumberFormat="1" applyFont="1" applyBorder="1"/>
    <xf numFmtId="0" fontId="11" fillId="0" borderId="0" xfId="11" applyFont="1" applyAlignment="1" applyProtection="1">
      <alignment horizontal="left"/>
      <protection locked="0"/>
    </xf>
    <xf numFmtId="3" fontId="11" fillId="0" borderId="0" xfId="11" applyNumberFormat="1" applyFont="1" applyAlignment="1">
      <alignment horizontal="center"/>
    </xf>
    <xf numFmtId="0" fontId="11" fillId="0" borderId="0" xfId="11" applyFont="1" applyProtection="1">
      <protection locked="0"/>
    </xf>
    <xf numFmtId="0" fontId="30" fillId="0" borderId="0" xfId="11" applyFont="1" applyAlignment="1" applyProtection="1">
      <alignment horizontal="center"/>
      <protection locked="0"/>
    </xf>
    <xf numFmtId="3" fontId="13" fillId="0" borderId="4" xfId="11" applyNumberFormat="1" applyFont="1" applyBorder="1" applyAlignment="1">
      <alignment horizontal="center"/>
    </xf>
    <xf numFmtId="3" fontId="10" fillId="0" borderId="17" xfId="11" applyNumberFormat="1" applyFont="1" applyBorder="1" applyAlignment="1">
      <alignment horizontal="center"/>
    </xf>
    <xf numFmtId="3" fontId="11" fillId="0" borderId="17" xfId="11" applyNumberFormat="1" applyFont="1" applyBorder="1" applyAlignment="1">
      <alignment horizontal="center"/>
    </xf>
    <xf numFmtId="0" fontId="10" fillId="0" borderId="13" xfId="11" applyFont="1" applyBorder="1" applyAlignment="1">
      <alignment horizontal="center"/>
    </xf>
    <xf numFmtId="0" fontId="31" fillId="0" borderId="0" xfId="11" applyFont="1" applyAlignment="1" applyProtection="1">
      <alignment horizontal="center"/>
      <protection locked="0"/>
    </xf>
    <xf numFmtId="3" fontId="11" fillId="0" borderId="9" xfId="11" applyNumberFormat="1" applyFont="1" applyBorder="1" applyAlignment="1">
      <alignment horizontal="center"/>
    </xf>
    <xf numFmtId="0" fontId="34" fillId="0" borderId="0" xfId="12" applyFont="1" applyAlignment="1">
      <alignment horizontal="left" indent="1"/>
    </xf>
    <xf numFmtId="0" fontId="10" fillId="0" borderId="13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27" fillId="0" borderId="13" xfId="1" applyFont="1" applyBorder="1" applyAlignment="1">
      <alignment horizontal="center" vertical="center" wrapText="1"/>
    </xf>
    <xf numFmtId="0" fontId="27" fillId="0" borderId="0" xfId="1" applyFont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 horizontal="center"/>
    </xf>
    <xf numFmtId="3" fontId="10" fillId="0" borderId="15" xfId="0" applyNumberFormat="1" applyFont="1" applyFill="1" applyBorder="1" applyAlignment="1">
      <alignment horizontal="center" vertical="center" wrapText="1"/>
    </xf>
    <xf numFmtId="3" fontId="10" fillId="0" borderId="8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 applyProtection="1">
      <alignment horizontal="center" vertical="center" wrapText="1"/>
    </xf>
    <xf numFmtId="3" fontId="10" fillId="0" borderId="11" xfId="0" applyNumberFormat="1" applyFont="1" applyFill="1" applyBorder="1" applyAlignment="1" applyProtection="1">
      <alignment horizontal="center" vertical="center" wrapText="1"/>
    </xf>
    <xf numFmtId="3" fontId="27" fillId="0" borderId="2" xfId="1" applyNumberFormat="1" applyFont="1" applyBorder="1" applyAlignment="1">
      <alignment horizontal="center" vertical="center" wrapText="1"/>
    </xf>
    <xf numFmtId="3" fontId="27" fillId="0" borderId="11" xfId="1" applyNumberFormat="1" applyFont="1" applyBorder="1" applyAlignment="1">
      <alignment horizontal="center" vertical="center" wrapText="1"/>
    </xf>
    <xf numFmtId="3" fontId="27" fillId="0" borderId="0" xfId="1" applyNumberFormat="1" applyFont="1" applyAlignment="1">
      <alignment horizontal="center"/>
    </xf>
    <xf numFmtId="3" fontId="27" fillId="0" borderId="15" xfId="1" applyNumberFormat="1" applyFont="1" applyBorder="1" applyAlignment="1">
      <alignment horizontal="center" vertical="center" wrapText="1"/>
    </xf>
    <xf numFmtId="3" fontId="27" fillId="0" borderId="8" xfId="1" applyNumberFormat="1" applyFont="1" applyBorder="1" applyAlignment="1">
      <alignment horizontal="center" vertical="center" wrapText="1"/>
    </xf>
    <xf numFmtId="3" fontId="27" fillId="0" borderId="4" xfId="1" applyNumberFormat="1" applyFont="1" applyBorder="1" applyAlignment="1">
      <alignment horizontal="center" vertical="center" wrapText="1"/>
    </xf>
    <xf numFmtId="3" fontId="27" fillId="0" borderId="9" xfId="1" applyNumberFormat="1" applyFont="1" applyBorder="1" applyAlignment="1">
      <alignment horizontal="center" vertical="center" wrapText="1"/>
    </xf>
    <xf numFmtId="3" fontId="25" fillId="0" borderId="9" xfId="1" applyNumberFormat="1" applyFont="1" applyBorder="1" applyAlignment="1">
      <alignment horizontal="center" vertical="center" wrapText="1"/>
    </xf>
    <xf numFmtId="3" fontId="10" fillId="0" borderId="14" xfId="0" applyNumberFormat="1" applyFont="1" applyFill="1" applyBorder="1" applyAlignment="1" applyProtection="1">
      <alignment horizontal="center" vertical="center" wrapText="1"/>
    </xf>
    <xf numFmtId="3" fontId="10" fillId="0" borderId="10" xfId="0" applyNumberFormat="1" applyFont="1" applyFill="1" applyBorder="1" applyAlignment="1" applyProtection="1">
      <alignment horizontal="center" vertical="center" wrapText="1"/>
    </xf>
    <xf numFmtId="3" fontId="10" fillId="0" borderId="0" xfId="0" applyNumberFormat="1" applyFont="1" applyFill="1" applyAlignment="1" applyProtection="1">
      <alignment horizontal="center"/>
    </xf>
    <xf numFmtId="3" fontId="10" fillId="0" borderId="10" xfId="0" applyNumberFormat="1" applyFont="1" applyFill="1" applyBorder="1" applyAlignment="1">
      <alignment horizont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0" fillId="0" borderId="4" xfId="12" applyFont="1" applyBorder="1" applyAlignment="1">
      <alignment horizontal="center" vertical="center" wrapText="1"/>
    </xf>
    <xf numFmtId="0" fontId="10" fillId="0" borderId="17" xfId="12" applyFont="1" applyBorder="1" applyAlignment="1">
      <alignment horizontal="center" vertical="center" wrapText="1"/>
    </xf>
    <xf numFmtId="0" fontId="10" fillId="0" borderId="9" xfId="12" applyFont="1" applyBorder="1" applyAlignment="1">
      <alignment horizontal="center" vertical="center" wrapText="1"/>
    </xf>
    <xf numFmtId="0" fontId="10" fillId="0" borderId="0" xfId="11" applyFont="1" applyAlignment="1">
      <alignment horizontal="center"/>
    </xf>
    <xf numFmtId="0" fontId="10" fillId="0" borderId="10" xfId="11" applyFont="1" applyBorder="1" applyAlignment="1">
      <alignment horizontal="center" vertical="center" wrapText="1"/>
    </xf>
    <xf numFmtId="14" fontId="10" fillId="0" borderId="10" xfId="11" applyNumberFormat="1" applyFont="1" applyBorder="1" applyAlignment="1">
      <alignment horizontal="center" vertical="center" wrapText="1"/>
    </xf>
    <xf numFmtId="14" fontId="10" fillId="0" borderId="4" xfId="11" applyNumberFormat="1" applyFont="1" applyBorder="1" applyAlignment="1">
      <alignment horizontal="center" vertical="center" wrapText="1"/>
    </xf>
    <xf numFmtId="0" fontId="10" fillId="0" borderId="2" xfId="11" applyFont="1" applyBorder="1" applyAlignment="1">
      <alignment horizontal="center" vertical="center" wrapText="1"/>
    </xf>
    <xf numFmtId="0" fontId="10" fillId="0" borderId="11" xfId="11" applyFont="1" applyBorder="1" applyAlignment="1">
      <alignment horizontal="center" vertical="center" wrapText="1"/>
    </xf>
    <xf numFmtId="0" fontId="10" fillId="0" borderId="15" xfId="13" applyFont="1" applyBorder="1" applyAlignment="1">
      <alignment horizontal="center" vertical="center" wrapText="1"/>
    </xf>
    <xf numFmtId="0" fontId="10" fillId="0" borderId="8" xfId="13" applyFont="1" applyBorder="1" applyAlignment="1">
      <alignment horizontal="center" vertical="center" wrapText="1"/>
    </xf>
    <xf numFmtId="0" fontId="32" fillId="0" borderId="10" xfId="13" applyFont="1" applyBorder="1" applyAlignment="1" applyProtection="1">
      <alignment horizontal="center" vertical="center" wrapText="1"/>
      <protection locked="0"/>
    </xf>
    <xf numFmtId="0" fontId="32" fillId="0" borderId="2" xfId="13" applyFont="1" applyBorder="1" applyAlignment="1" applyProtection="1">
      <alignment horizontal="center" vertical="center" wrapText="1"/>
      <protection locked="0"/>
    </xf>
    <xf numFmtId="0" fontId="32" fillId="0" borderId="11" xfId="13" applyFont="1" applyBorder="1" applyAlignment="1" applyProtection="1">
      <alignment horizontal="center" vertical="center" wrapText="1"/>
      <protection locked="0"/>
    </xf>
    <xf numFmtId="3" fontId="10" fillId="0" borderId="0" xfId="1" applyNumberFormat="1" applyFont="1" applyFill="1" applyAlignment="1">
      <alignment horizontal="center"/>
    </xf>
    <xf numFmtId="0" fontId="11" fillId="0" borderId="13" xfId="3" applyFont="1" applyBorder="1" applyAlignment="1">
      <alignment horizontal="left" wrapText="1"/>
    </xf>
    <xf numFmtId="0" fontId="10" fillId="0" borderId="0" xfId="8" applyFont="1" applyAlignment="1">
      <alignment horizontal="center" vertical="center" wrapText="1"/>
    </xf>
    <xf numFmtId="0" fontId="10" fillId="0" borderId="0" xfId="8" applyFont="1" applyAlignment="1">
      <alignment horizontal="center" vertical="center"/>
    </xf>
    <xf numFmtId="0" fontId="10" fillId="0" borderId="15" xfId="8" applyFont="1" applyBorder="1" applyAlignment="1">
      <alignment horizontal="center" vertical="center" wrapText="1"/>
    </xf>
    <xf numFmtId="0" fontId="10" fillId="0" borderId="8" xfId="8" applyFont="1" applyBorder="1" applyAlignment="1">
      <alignment horizontal="center" vertical="center" wrapText="1"/>
    </xf>
    <xf numFmtId="14" fontId="10" fillId="0" borderId="4" xfId="8" applyNumberFormat="1" applyFont="1" applyBorder="1" applyAlignment="1">
      <alignment horizontal="center" vertical="center" wrapText="1"/>
    </xf>
    <xf numFmtId="14" fontId="10" fillId="0" borderId="9" xfId="8" applyNumberFormat="1" applyFont="1" applyBorder="1" applyAlignment="1">
      <alignment horizontal="center" vertical="center" wrapText="1"/>
    </xf>
    <xf numFmtId="14" fontId="10" fillId="0" borderId="5" xfId="8" applyNumberFormat="1" applyFont="1" applyBorder="1" applyAlignment="1">
      <alignment horizontal="center" vertical="center" wrapText="1"/>
    </xf>
    <xf numFmtId="14" fontId="10" fillId="0" borderId="3" xfId="8" applyNumberFormat="1" applyFont="1" applyBorder="1" applyAlignment="1">
      <alignment horizontal="center" vertical="center" wrapText="1"/>
    </xf>
    <xf numFmtId="3" fontId="11" fillId="0" borderId="0" xfId="14" applyNumberFormat="1" applyFont="1" applyFill="1"/>
    <xf numFmtId="3" fontId="11" fillId="0" borderId="0" xfId="14" applyNumberFormat="1" applyFont="1" applyFill="1" applyAlignment="1">
      <alignment horizontal="left"/>
    </xf>
    <xf numFmtId="3" fontId="10" fillId="0" borderId="0" xfId="14" applyNumberFormat="1" applyFont="1" applyFill="1" applyProtection="1">
      <protection locked="0"/>
    </xf>
    <xf numFmtId="3" fontId="11" fillId="0" borderId="0" xfId="14" applyNumberFormat="1" applyFont="1" applyFill="1" applyAlignment="1">
      <alignment horizontal="center"/>
    </xf>
    <xf numFmtId="3" fontId="25" fillId="0" borderId="0" xfId="14" applyNumberFormat="1" applyFont="1" applyFill="1"/>
    <xf numFmtId="3" fontId="10" fillId="0" borderId="0" xfId="14" applyNumberFormat="1" applyFont="1" applyFill="1"/>
    <xf numFmtId="3" fontId="10" fillId="0" borderId="0" xfId="14" applyNumberFormat="1" applyFont="1" applyFill="1" applyAlignment="1">
      <alignment horizontal="center"/>
    </xf>
    <xf numFmtId="3" fontId="10" fillId="0" borderId="0" xfId="14" applyNumberFormat="1" applyFont="1" applyFill="1" applyAlignment="1">
      <alignment horizontal="fill"/>
    </xf>
    <xf numFmtId="3" fontId="10" fillId="0" borderId="1" xfId="14" applyNumberFormat="1" applyFont="1" applyFill="1" applyBorder="1" applyAlignment="1">
      <alignment horizontal="fill"/>
    </xf>
    <xf numFmtId="3" fontId="11" fillId="0" borderId="1" xfId="14" applyNumberFormat="1" applyFont="1" applyFill="1" applyBorder="1"/>
    <xf numFmtId="3" fontId="10" fillId="0" borderId="15" xfId="14" applyNumberFormat="1" applyFont="1" applyFill="1" applyBorder="1" applyAlignment="1">
      <alignment horizontal="center" vertical="center" wrapText="1"/>
    </xf>
    <xf numFmtId="3" fontId="10" fillId="0" borderId="4" xfId="14" applyNumberFormat="1" applyFont="1" applyFill="1" applyBorder="1" applyAlignment="1">
      <alignment horizontal="center" vertical="center" wrapText="1"/>
    </xf>
    <xf numFmtId="3" fontId="10" fillId="0" borderId="2" xfId="14" applyNumberFormat="1" applyFont="1" applyFill="1" applyBorder="1" applyAlignment="1">
      <alignment horizontal="center" vertical="center" wrapText="1"/>
    </xf>
    <xf numFmtId="3" fontId="10" fillId="0" borderId="11" xfId="14" applyNumberFormat="1" applyFont="1" applyFill="1" applyBorder="1" applyAlignment="1">
      <alignment horizontal="center" vertical="center" wrapText="1"/>
    </xf>
    <xf numFmtId="3" fontId="10" fillId="0" borderId="8" xfId="14" applyNumberFormat="1" applyFont="1" applyFill="1" applyBorder="1" applyAlignment="1">
      <alignment horizontal="center" vertical="center" wrapText="1"/>
    </xf>
    <xf numFmtId="3" fontId="10" fillId="0" borderId="9" xfId="14" applyNumberFormat="1" applyFont="1" applyFill="1" applyBorder="1" applyAlignment="1">
      <alignment horizontal="center" vertical="center" wrapText="1"/>
    </xf>
    <xf numFmtId="3" fontId="10" fillId="0" borderId="10" xfId="14" applyNumberFormat="1" applyFont="1" applyFill="1" applyBorder="1" applyAlignment="1">
      <alignment horizontal="center" vertical="center" wrapText="1"/>
    </xf>
    <xf numFmtId="3" fontId="13" fillId="0" borderId="4" xfId="14" applyNumberFormat="1" applyFont="1" applyFill="1" applyBorder="1" applyAlignment="1">
      <alignment horizontal="center"/>
    </xf>
    <xf numFmtId="3" fontId="10" fillId="0" borderId="4" xfId="14" applyNumberFormat="1" applyFont="1" applyFill="1" applyBorder="1" applyAlignment="1">
      <alignment horizontal="center"/>
    </xf>
    <xf numFmtId="3" fontId="10" fillId="0" borderId="0" xfId="14" applyNumberFormat="1" applyFont="1" applyFill="1" applyAlignment="1">
      <alignment horizontal="center"/>
    </xf>
    <xf numFmtId="3" fontId="10" fillId="0" borderId="17" xfId="14" applyNumberFormat="1" applyFont="1" applyFill="1" applyBorder="1" applyAlignment="1">
      <alignment horizontal="center"/>
    </xf>
    <xf numFmtId="3" fontId="11" fillId="0" borderId="17" xfId="14" applyNumberFormat="1" applyFont="1" applyFill="1" applyBorder="1" applyAlignment="1">
      <alignment horizontal="center"/>
    </xf>
    <xf numFmtId="3" fontId="10" fillId="0" borderId="0" xfId="7" applyNumberFormat="1" applyFont="1" applyFill="1" applyAlignment="1">
      <alignment horizontal="left"/>
    </xf>
    <xf numFmtId="3" fontId="11" fillId="0" borderId="0" xfId="7" applyNumberFormat="1" applyFont="1" applyFill="1"/>
    <xf numFmtId="3" fontId="11" fillId="0" borderId="17" xfId="14" applyNumberFormat="1" applyFont="1" applyFill="1" applyBorder="1"/>
    <xf numFmtId="3" fontId="11" fillId="0" borderId="12" xfId="14" applyNumberFormat="1" applyFont="1" applyFill="1" applyBorder="1"/>
    <xf numFmtId="3" fontId="11" fillId="0" borderId="0" xfId="7" applyNumberFormat="1" applyFont="1" applyFill="1" applyAlignment="1">
      <alignment horizontal="left"/>
    </xf>
    <xf numFmtId="3" fontId="10" fillId="0" borderId="0" xfId="14" applyNumberFormat="1" applyFont="1" applyFill="1" applyAlignment="1">
      <alignment horizontal="left"/>
    </xf>
    <xf numFmtId="3" fontId="14" fillId="0" borderId="0" xfId="14" applyNumberFormat="1" applyFont="1" applyFill="1" applyAlignment="1">
      <alignment horizontal="left"/>
    </xf>
    <xf numFmtId="3" fontId="11" fillId="0" borderId="8" xfId="14" applyNumberFormat="1" applyFont="1" applyFill="1" applyBorder="1"/>
    <xf numFmtId="3" fontId="11" fillId="0" borderId="9" xfId="14" applyNumberFormat="1" applyFont="1" applyFill="1" applyBorder="1" applyAlignment="1">
      <alignment horizontal="center"/>
    </xf>
    <xf numFmtId="3" fontId="30" fillId="0" borderId="0" xfId="14" applyNumberFormat="1" applyFont="1" applyFill="1" applyAlignment="1" applyProtection="1">
      <alignment horizontal="center"/>
      <protection locked="0"/>
    </xf>
    <xf numFmtId="3" fontId="10" fillId="0" borderId="14" xfId="14" applyNumberFormat="1" applyFont="1" applyFill="1" applyBorder="1" applyAlignment="1">
      <alignment horizontal="center" vertical="center" wrapText="1"/>
    </xf>
    <xf numFmtId="0" fontId="1" fillId="0" borderId="0" xfId="14" applyFill="1"/>
    <xf numFmtId="3" fontId="10" fillId="0" borderId="0" xfId="1" applyNumberFormat="1" applyFont="1" applyFill="1" applyAlignment="1" applyProtection="1">
      <alignment horizontal="left" vertical="center"/>
      <protection locked="0"/>
    </xf>
    <xf numFmtId="3" fontId="10" fillId="0" borderId="10" xfId="1" applyNumberFormat="1" applyFont="1" applyFill="1" applyBorder="1" applyAlignment="1">
      <alignment horizontal="center" vertical="center" wrapText="1"/>
    </xf>
    <xf numFmtId="3" fontId="10" fillId="0" borderId="10" xfId="14" applyNumberFormat="1" applyFont="1" applyFill="1" applyBorder="1" applyAlignment="1">
      <alignment horizontal="center" vertical="center" wrapText="1"/>
    </xf>
    <xf numFmtId="3" fontId="10" fillId="0" borderId="10" xfId="1" applyNumberFormat="1" applyFont="1" applyFill="1" applyBorder="1" applyAlignment="1">
      <alignment horizontal="center" vertical="center" wrapText="1"/>
    </xf>
    <xf numFmtId="3" fontId="13" fillId="0" borderId="18" xfId="1" applyNumberFormat="1" applyFont="1" applyFill="1" applyBorder="1" applyAlignment="1">
      <alignment horizontal="center"/>
    </xf>
    <xf numFmtId="3" fontId="11" fillId="0" borderId="16" xfId="14" applyNumberFormat="1" applyFont="1" applyFill="1" applyBorder="1"/>
    <xf numFmtId="3" fontId="11" fillId="0" borderId="3" xfId="1" applyNumberFormat="1" applyFont="1" applyFill="1" applyBorder="1"/>
  </cellXfs>
  <cellStyles count="15">
    <cellStyle name="Bueno" xfId="5" builtinId="26"/>
    <cellStyle name="Incorrecto" xfId="4" builtinId="27"/>
    <cellStyle name="Normal" xfId="0" builtinId="0"/>
    <cellStyle name="Normal 2" xfId="7" xr:uid="{A8AC3201-1F52-43B1-AF4F-BE1C82F8C8FB}"/>
    <cellStyle name="Normal 3" xfId="1" xr:uid="{00000000-0005-0000-0000-000003000000}"/>
    <cellStyle name="Normal 3 2" xfId="13" xr:uid="{06D69108-BAD8-4726-9A30-076C1CF3BA24}"/>
    <cellStyle name="Normal 4" xfId="2" xr:uid="{00000000-0005-0000-0000-000004000000}"/>
    <cellStyle name="Normal 4 2" xfId="6" xr:uid="{00000000-0005-0000-0000-000004000000}"/>
    <cellStyle name="Normal 4 3" xfId="11" xr:uid="{04806291-6FFF-4D95-9107-92D7FE6F55C0}"/>
    <cellStyle name="Normal 5" xfId="8" xr:uid="{EF670C07-FDD5-4C42-A71E-E5077AFDC38A}"/>
    <cellStyle name="Normal 5 2" xfId="14" xr:uid="{0EB53FA6-F675-4CE5-8EB7-2CFE8C76010E}"/>
    <cellStyle name="Normal 6" xfId="10" xr:uid="{D2C3668B-5F90-48C9-9632-C37BD9A3B0D1}"/>
    <cellStyle name="Normal 7" xfId="12" xr:uid="{46F79A81-5AE7-422A-8BBF-FCEE9FE471BE}"/>
    <cellStyle name="Normal_03-Sala Tercera 039-est-08" xfId="3" xr:uid="{00000000-0005-0000-0000-000005000000}"/>
    <cellStyle name="Normal_C-4" xfId="9" xr:uid="{4945F31E-8F09-4A97-AD3B-17E044CA9946}"/>
  </cellStyles>
  <dxfs count="0"/>
  <tableStyles count="0" defaultTableStyle="TableStyleMedium2" defaultPivotStyle="PivotStyleLight16"/>
  <colors>
    <mruColors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jo112-btcsfc1\producci&#243;n\AREA%20PENAL\JUZGADOS%20PENALES%20JUVENILES\2008\Juzgados%20PJ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"/>
      <sheetName val="C2"/>
      <sheetName val="C3"/>
      <sheetName val="C4"/>
      <sheetName val="c_5"/>
      <sheetName val="c_7"/>
      <sheetName val="C_6"/>
      <sheetName val="Notificaciones y Comisiones"/>
      <sheetName val="doc inform"/>
      <sheetName val="Hoja1"/>
      <sheetName val="c5-a"/>
      <sheetName val="Notificaciones_y_Comisiones"/>
      <sheetName val="doc_inform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2C916-FC8A-4923-BC7E-52D08F9F387B}">
  <dimension ref="A1:V46"/>
  <sheetViews>
    <sheetView zoomScale="85" zoomScaleNormal="85" workbookViewId="0">
      <selection activeCell="B33" sqref="B33"/>
    </sheetView>
  </sheetViews>
  <sheetFormatPr baseColWidth="10" defaultColWidth="0" defaultRowHeight="15.75" customHeight="1" zeroHeight="1" x14ac:dyDescent="0.25"/>
  <cols>
    <col min="1" max="1" width="13.7109375" style="8" bestFit="1" customWidth="1"/>
    <col min="2" max="2" width="114.85546875" style="5" customWidth="1"/>
    <col min="3" max="22" width="0" style="5" hidden="1" customWidth="1"/>
    <col min="23" max="16384" width="11.5703125" style="5" hidden="1"/>
  </cols>
  <sheetData>
    <row r="1" spans="1:2" ht="18" customHeight="1" x14ac:dyDescent="0.25">
      <c r="A1" s="217" t="s">
        <v>197</v>
      </c>
      <c r="B1" s="217"/>
    </row>
    <row r="2" spans="1:2" ht="18" customHeight="1" x14ac:dyDescent="0.25">
      <c r="A2" s="217" t="s">
        <v>198</v>
      </c>
      <c r="B2" s="217"/>
    </row>
    <row r="3" spans="1:2" ht="18" customHeight="1" x14ac:dyDescent="0.25">
      <c r="A3" s="217" t="s">
        <v>269</v>
      </c>
      <c r="B3" s="217"/>
    </row>
    <row r="4" spans="1:2" x14ac:dyDescent="0.25">
      <c r="A4" s="31"/>
      <c r="B4" s="31"/>
    </row>
    <row r="5" spans="1:2" s="33" customFormat="1" x14ac:dyDescent="0.25">
      <c r="A5" s="32" t="s">
        <v>199</v>
      </c>
      <c r="B5" s="32" t="s">
        <v>200</v>
      </c>
    </row>
    <row r="6" spans="1:2" x14ac:dyDescent="0.25">
      <c r="A6" s="217">
        <v>1</v>
      </c>
      <c r="B6" s="34" t="s">
        <v>201</v>
      </c>
    </row>
    <row r="7" spans="1:2" x14ac:dyDescent="0.25">
      <c r="A7" s="217"/>
      <c r="B7" s="34" t="s">
        <v>202</v>
      </c>
    </row>
    <row r="8" spans="1:2" x14ac:dyDescent="0.25">
      <c r="A8" s="218"/>
      <c r="B8" s="35" t="s">
        <v>270</v>
      </c>
    </row>
    <row r="9" spans="1:2" x14ac:dyDescent="0.25">
      <c r="A9" s="216">
        <v>2</v>
      </c>
      <c r="B9" s="36" t="s">
        <v>203</v>
      </c>
    </row>
    <row r="10" spans="1:2" x14ac:dyDescent="0.25">
      <c r="A10" s="217"/>
      <c r="B10" s="34" t="s">
        <v>202</v>
      </c>
    </row>
    <row r="11" spans="1:2" x14ac:dyDescent="0.25">
      <c r="A11" s="217"/>
      <c r="B11" s="34" t="s">
        <v>204</v>
      </c>
    </row>
    <row r="12" spans="1:2" x14ac:dyDescent="0.25">
      <c r="A12" s="218"/>
      <c r="B12" s="35" t="s">
        <v>270</v>
      </c>
    </row>
    <row r="13" spans="1:2" x14ac:dyDescent="0.25">
      <c r="A13" s="216">
        <v>3</v>
      </c>
      <c r="B13" s="36" t="s">
        <v>205</v>
      </c>
    </row>
    <row r="14" spans="1:2" x14ac:dyDescent="0.25">
      <c r="A14" s="217"/>
      <c r="B14" s="34" t="s">
        <v>206</v>
      </c>
    </row>
    <row r="15" spans="1:2" x14ac:dyDescent="0.25">
      <c r="A15" s="218"/>
      <c r="B15" s="35" t="s">
        <v>270</v>
      </c>
    </row>
    <row r="16" spans="1:2" x14ac:dyDescent="0.25">
      <c r="A16" s="216">
        <v>4</v>
      </c>
      <c r="B16" s="36" t="s">
        <v>207</v>
      </c>
    </row>
    <row r="17" spans="1:2" x14ac:dyDescent="0.25">
      <c r="A17" s="217"/>
      <c r="B17" s="34" t="s">
        <v>206</v>
      </c>
    </row>
    <row r="18" spans="1:2" x14ac:dyDescent="0.25">
      <c r="A18" s="217"/>
      <c r="B18" s="34" t="s">
        <v>204</v>
      </c>
    </row>
    <row r="19" spans="1:2" x14ac:dyDescent="0.25">
      <c r="A19" s="218"/>
      <c r="B19" s="35" t="s">
        <v>270</v>
      </c>
    </row>
    <row r="20" spans="1:2" x14ac:dyDescent="0.25">
      <c r="A20" s="216">
        <v>5</v>
      </c>
      <c r="B20" s="36" t="s">
        <v>208</v>
      </c>
    </row>
    <row r="21" spans="1:2" x14ac:dyDescent="0.25">
      <c r="A21" s="217"/>
      <c r="B21" s="34" t="s">
        <v>202</v>
      </c>
    </row>
    <row r="22" spans="1:2" x14ac:dyDescent="0.25">
      <c r="A22" s="217"/>
      <c r="B22" s="34" t="s">
        <v>209</v>
      </c>
    </row>
    <row r="23" spans="1:2" x14ac:dyDescent="0.25">
      <c r="A23" s="218"/>
      <c r="B23" s="35" t="s">
        <v>270</v>
      </c>
    </row>
    <row r="24" spans="1:2" x14ac:dyDescent="0.25">
      <c r="A24" s="219">
        <v>6</v>
      </c>
      <c r="B24" s="37" t="s">
        <v>309</v>
      </c>
    </row>
    <row r="25" spans="1:2" x14ac:dyDescent="0.25">
      <c r="A25" s="220"/>
      <c r="B25" s="37" t="s">
        <v>211</v>
      </c>
    </row>
    <row r="26" spans="1:2" x14ac:dyDescent="0.25">
      <c r="A26" s="220"/>
      <c r="B26" s="37" t="s">
        <v>310</v>
      </c>
    </row>
    <row r="27" spans="1:2" x14ac:dyDescent="0.25">
      <c r="A27" s="221"/>
      <c r="B27" s="35" t="s">
        <v>270</v>
      </c>
    </row>
    <row r="28" spans="1:2" x14ac:dyDescent="0.25">
      <c r="A28" s="219">
        <v>7</v>
      </c>
      <c r="B28" s="37" t="s">
        <v>309</v>
      </c>
    </row>
    <row r="29" spans="1:2" x14ac:dyDescent="0.25">
      <c r="A29" s="220"/>
      <c r="B29" s="37" t="s">
        <v>211</v>
      </c>
    </row>
    <row r="30" spans="1:2" x14ac:dyDescent="0.25">
      <c r="A30" s="220"/>
      <c r="B30" s="37" t="s">
        <v>311</v>
      </c>
    </row>
    <row r="31" spans="1:2" x14ac:dyDescent="0.25">
      <c r="A31" s="221"/>
      <c r="B31" s="35" t="s">
        <v>270</v>
      </c>
    </row>
    <row r="32" spans="1:2" x14ac:dyDescent="0.25">
      <c r="A32" s="219">
        <v>8</v>
      </c>
      <c r="B32" s="37" t="s">
        <v>210</v>
      </c>
    </row>
    <row r="33" spans="1:2" x14ac:dyDescent="0.25">
      <c r="A33" s="220"/>
      <c r="B33" s="37" t="s">
        <v>211</v>
      </c>
    </row>
    <row r="34" spans="1:2" x14ac:dyDescent="0.25">
      <c r="A34" s="220"/>
      <c r="B34" s="37" t="s">
        <v>212</v>
      </c>
    </row>
    <row r="35" spans="1:2" x14ac:dyDescent="0.25">
      <c r="A35" s="221"/>
      <c r="B35" s="35" t="s">
        <v>270</v>
      </c>
    </row>
    <row r="36" spans="1:2" x14ac:dyDescent="0.25">
      <c r="A36" s="220">
        <v>9</v>
      </c>
      <c r="B36" s="37" t="s">
        <v>210</v>
      </c>
    </row>
    <row r="37" spans="1:2" x14ac:dyDescent="0.25">
      <c r="A37" s="220"/>
      <c r="B37" s="37" t="s">
        <v>213</v>
      </c>
    </row>
    <row r="38" spans="1:2" x14ac:dyDescent="0.25">
      <c r="A38" s="220"/>
      <c r="B38" s="37" t="s">
        <v>212</v>
      </c>
    </row>
    <row r="39" spans="1:2" x14ac:dyDescent="0.25">
      <c r="A39" s="220"/>
      <c r="B39" s="35" t="s">
        <v>270</v>
      </c>
    </row>
    <row r="40" spans="1:2" ht="15.75" customHeight="1" x14ac:dyDescent="0.25">
      <c r="A40" s="216">
        <v>10</v>
      </c>
      <c r="B40" s="34" t="s">
        <v>214</v>
      </c>
    </row>
    <row r="41" spans="1:2" ht="15.75" customHeight="1" x14ac:dyDescent="0.25">
      <c r="A41" s="217"/>
      <c r="B41" s="34" t="s">
        <v>215</v>
      </c>
    </row>
    <row r="42" spans="1:2" ht="15.75" customHeight="1" x14ac:dyDescent="0.25">
      <c r="A42" s="217"/>
      <c r="B42" s="34" t="s">
        <v>216</v>
      </c>
    </row>
    <row r="43" spans="1:2" ht="15.75" customHeight="1" x14ac:dyDescent="0.25">
      <c r="A43" s="218"/>
      <c r="B43" s="35" t="s">
        <v>270</v>
      </c>
    </row>
    <row r="44" spans="1:2" ht="15.75" customHeight="1" x14ac:dyDescent="0.25">
      <c r="A44" s="216">
        <v>11</v>
      </c>
      <c r="B44" s="34" t="s">
        <v>217</v>
      </c>
    </row>
    <row r="45" spans="1:2" ht="15.75" customHeight="1" x14ac:dyDescent="0.25">
      <c r="A45" s="217"/>
      <c r="B45" s="34" t="s">
        <v>218</v>
      </c>
    </row>
    <row r="46" spans="1:2" ht="15.75" customHeight="1" x14ac:dyDescent="0.25">
      <c r="A46" s="218"/>
      <c r="B46" s="35" t="s">
        <v>270</v>
      </c>
    </row>
  </sheetData>
  <mergeCells count="14">
    <mergeCell ref="A44:A46"/>
    <mergeCell ref="A1:B1"/>
    <mergeCell ref="A2:B2"/>
    <mergeCell ref="A3:B3"/>
    <mergeCell ref="A6:A8"/>
    <mergeCell ref="A9:A12"/>
    <mergeCell ref="A13:A15"/>
    <mergeCell ref="A16:A19"/>
    <mergeCell ref="A20:A23"/>
    <mergeCell ref="A32:A35"/>
    <mergeCell ref="A36:A39"/>
    <mergeCell ref="A40:A43"/>
    <mergeCell ref="A24:A27"/>
    <mergeCell ref="A28:A31"/>
  </mergeCells>
  <pageMargins left="0.75" right="0.75" top="1" bottom="1" header="0" footer="0"/>
  <pageSetup paperSize="9" scale="78" orientation="portrait" horizontalDpi="4294967294" verticalDpi="429496729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FB3B8-9EA4-4BD3-8511-63AA40CE9232}">
  <dimension ref="A1:T193"/>
  <sheetViews>
    <sheetView zoomScale="70" zoomScaleNormal="70" workbookViewId="0">
      <selection activeCell="F33" sqref="F33"/>
    </sheetView>
  </sheetViews>
  <sheetFormatPr baseColWidth="10" defaultColWidth="0" defaultRowHeight="15.75" zeroHeight="1" x14ac:dyDescent="0.25"/>
  <cols>
    <col min="1" max="1" width="62.140625" style="279" bestFit="1" customWidth="1"/>
    <col min="2" max="2" width="18.42578125" style="279" customWidth="1"/>
    <col min="3" max="19" width="20.5703125" style="279" customWidth="1"/>
    <col min="20" max="20" width="11.42578125" style="308" hidden="1"/>
    <col min="21" max="16384" width="11.42578125" style="279" hidden="1"/>
  </cols>
  <sheetData>
    <row r="1" spans="1:19" s="279" customFormat="1" x14ac:dyDescent="0.25">
      <c r="A1" s="309" t="s">
        <v>151</v>
      </c>
      <c r="B1" s="306"/>
      <c r="C1" s="96"/>
      <c r="D1" s="96"/>
      <c r="E1" s="96"/>
      <c r="F1" s="96"/>
      <c r="G1" s="96"/>
      <c r="H1" s="96"/>
      <c r="I1" s="96"/>
      <c r="J1" s="154"/>
      <c r="K1" s="154"/>
      <c r="L1" s="154"/>
      <c r="M1" s="154"/>
    </row>
    <row r="2" spans="1:19" s="279" customFormat="1" x14ac:dyDescent="0.25">
      <c r="A2" s="154"/>
      <c r="B2" s="154"/>
      <c r="C2" s="96"/>
      <c r="D2" s="96"/>
      <c r="E2" s="96"/>
      <c r="F2" s="96"/>
      <c r="G2" s="96"/>
      <c r="H2" s="96"/>
      <c r="I2" s="96"/>
      <c r="J2" s="154"/>
      <c r="K2" s="154"/>
      <c r="L2" s="154"/>
      <c r="M2" s="154"/>
    </row>
    <row r="3" spans="1:19" s="279" customFormat="1" x14ac:dyDescent="0.25">
      <c r="A3" s="265" t="s">
        <v>171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</row>
    <row r="4" spans="1:19" s="279" customFormat="1" x14ac:dyDescent="0.25">
      <c r="A4" s="265" t="s">
        <v>103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</row>
    <row r="5" spans="1:19" s="279" customFormat="1" x14ac:dyDescent="0.25">
      <c r="A5" s="265" t="s">
        <v>104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</row>
    <row r="6" spans="1:19" s="279" customFormat="1" x14ac:dyDescent="0.25">
      <c r="A6" s="265" t="s">
        <v>219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</row>
    <row r="7" spans="1:19" s="279" customFormat="1" x14ac:dyDescent="0.25">
      <c r="A7" s="96"/>
      <c r="B7" s="96"/>
      <c r="C7" s="96"/>
      <c r="D7" s="96"/>
      <c r="E7" s="96"/>
      <c r="F7" s="96"/>
      <c r="G7" s="96"/>
      <c r="H7" s="96"/>
      <c r="I7" s="96"/>
      <c r="J7" s="154"/>
      <c r="K7" s="154"/>
      <c r="L7" s="154"/>
      <c r="M7" s="154"/>
    </row>
    <row r="8" spans="1:19" s="279" customFormat="1" ht="15.75" customHeight="1" x14ac:dyDescent="0.25">
      <c r="A8" s="310" t="s">
        <v>105</v>
      </c>
      <c r="B8" s="310" t="s">
        <v>22</v>
      </c>
      <c r="C8" s="310" t="s">
        <v>195</v>
      </c>
      <c r="D8" s="310"/>
      <c r="E8" s="310"/>
      <c r="F8" s="310"/>
      <c r="G8" s="310"/>
      <c r="H8" s="310"/>
      <c r="I8" s="310"/>
      <c r="J8" s="311" t="s">
        <v>196</v>
      </c>
      <c r="K8" s="311"/>
      <c r="L8" s="311"/>
      <c r="M8" s="311"/>
      <c r="N8" s="311" t="s">
        <v>99</v>
      </c>
      <c r="O8" s="311"/>
      <c r="P8" s="311"/>
      <c r="Q8" s="311"/>
      <c r="R8" s="311"/>
      <c r="S8" s="311"/>
    </row>
    <row r="9" spans="1:19" s="279" customFormat="1" ht="43.5" customHeight="1" x14ac:dyDescent="0.25">
      <c r="A9" s="310"/>
      <c r="B9" s="310"/>
      <c r="C9" s="312" t="s">
        <v>106</v>
      </c>
      <c r="D9" s="312" t="s">
        <v>316</v>
      </c>
      <c r="E9" s="312" t="s">
        <v>317</v>
      </c>
      <c r="F9" s="312" t="s">
        <v>107</v>
      </c>
      <c r="G9" s="312" t="s">
        <v>314</v>
      </c>
      <c r="H9" s="312" t="s">
        <v>315</v>
      </c>
      <c r="I9" s="312" t="s">
        <v>108</v>
      </c>
      <c r="J9" s="312" t="s">
        <v>106</v>
      </c>
      <c r="K9" s="312" t="s">
        <v>316</v>
      </c>
      <c r="L9" s="312" t="s">
        <v>107</v>
      </c>
      <c r="M9" s="312" t="s">
        <v>108</v>
      </c>
      <c r="N9" s="291" t="s">
        <v>88</v>
      </c>
      <c r="O9" s="291" t="s">
        <v>318</v>
      </c>
      <c r="P9" s="291" t="s">
        <v>89</v>
      </c>
      <c r="Q9" s="291" t="s">
        <v>317</v>
      </c>
      <c r="R9" s="291" t="s">
        <v>316</v>
      </c>
      <c r="S9" s="291" t="s">
        <v>86</v>
      </c>
    </row>
    <row r="10" spans="1:19" s="279" customFormat="1" x14ac:dyDescent="0.25">
      <c r="A10" s="155"/>
      <c r="B10" s="313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</row>
    <row r="11" spans="1:19" s="279" customFormat="1" x14ac:dyDescent="0.25">
      <c r="A11" s="157" t="s">
        <v>22</v>
      </c>
      <c r="B11" s="159">
        <f>SUM(B13:B54)</f>
        <v>15226</v>
      </c>
      <c r="C11" s="158">
        <f>SUM(C13:C54)</f>
        <v>1643</v>
      </c>
      <c r="D11" s="158">
        <f>SUM(D13:D54)</f>
        <v>1199</v>
      </c>
      <c r="E11" s="158">
        <f>SUM(E13:E54)</f>
        <v>18</v>
      </c>
      <c r="F11" s="158">
        <f>SUM(F13:F54)</f>
        <v>396</v>
      </c>
      <c r="G11" s="158">
        <f>SUM(G13:G54)</f>
        <v>173</v>
      </c>
      <c r="H11" s="158">
        <f>SUM(H13:H54)</f>
        <v>15</v>
      </c>
      <c r="I11" s="158">
        <f>SUM(I13:I54)</f>
        <v>268</v>
      </c>
      <c r="J11" s="158">
        <f>SUM(J13:J54)</f>
        <v>8</v>
      </c>
      <c r="K11" s="158">
        <f>SUM(K13:K54)</f>
        <v>2</v>
      </c>
      <c r="L11" s="158">
        <f>SUM(L13:L54)</f>
        <v>1</v>
      </c>
      <c r="M11" s="158">
        <f>SUM(M13:M54)</f>
        <v>4</v>
      </c>
      <c r="N11" s="158">
        <f>SUM(N13:N54)</f>
        <v>223</v>
      </c>
      <c r="O11" s="158">
        <f>SUM(O13:O54)</f>
        <v>75</v>
      </c>
      <c r="P11" s="158">
        <f>SUM(P13:P54)</f>
        <v>174</v>
      </c>
      <c r="Q11" s="158">
        <f>SUM(Q13:Q54)</f>
        <v>56</v>
      </c>
      <c r="R11" s="158">
        <f>SUM(R13:R54)</f>
        <v>4192</v>
      </c>
      <c r="S11" s="158">
        <f>SUM(S13:S54)</f>
        <v>6779</v>
      </c>
    </row>
    <row r="12" spans="1:19" s="279" customFormat="1" x14ac:dyDescent="0.25">
      <c r="A12" s="160"/>
      <c r="B12" s="96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</row>
    <row r="13" spans="1:19" s="279" customFormat="1" x14ac:dyDescent="0.25">
      <c r="A13" s="162" t="s">
        <v>109</v>
      </c>
      <c r="B13" s="163">
        <f>SUM(C13+D13+E13+F13+G13+H13+I13+J13+K13+L13+M13+N13+O13+P13+Q13+R13+S13)</f>
        <v>3</v>
      </c>
      <c r="C13" s="161">
        <v>1</v>
      </c>
      <c r="D13" s="161">
        <v>0</v>
      </c>
      <c r="E13" s="161">
        <v>0</v>
      </c>
      <c r="F13" s="161">
        <v>0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1</v>
      </c>
      <c r="O13" s="161">
        <v>0</v>
      </c>
      <c r="P13" s="161">
        <v>0</v>
      </c>
      <c r="Q13" s="161">
        <v>0</v>
      </c>
      <c r="R13" s="161">
        <v>0</v>
      </c>
      <c r="S13" s="161">
        <v>1</v>
      </c>
    </row>
    <row r="14" spans="1:19" s="279" customFormat="1" x14ac:dyDescent="0.25">
      <c r="A14" s="314" t="s">
        <v>110</v>
      </c>
      <c r="B14" s="163">
        <f t="shared" ref="B14:B27" si="0">SUM(C14+D14+E14+F14+G14+H14+I14+J14+K14+L14+M14+N14+O14+P14+Q14+R14+S14)</f>
        <v>586</v>
      </c>
      <c r="C14" s="161">
        <v>52</v>
      </c>
      <c r="D14" s="161">
        <v>70</v>
      </c>
      <c r="E14" s="161">
        <v>0</v>
      </c>
      <c r="F14" s="161">
        <v>11</v>
      </c>
      <c r="G14" s="161">
        <v>5</v>
      </c>
      <c r="H14" s="161">
        <v>0</v>
      </c>
      <c r="I14" s="161">
        <v>51</v>
      </c>
      <c r="J14" s="161">
        <v>0</v>
      </c>
      <c r="K14" s="161">
        <v>0</v>
      </c>
      <c r="L14" s="161">
        <v>0</v>
      </c>
      <c r="M14" s="161">
        <v>0</v>
      </c>
      <c r="N14" s="161">
        <v>8</v>
      </c>
      <c r="O14" s="161">
        <v>1</v>
      </c>
      <c r="P14" s="161">
        <v>36</v>
      </c>
      <c r="Q14" s="161">
        <v>2</v>
      </c>
      <c r="R14" s="161">
        <v>104</v>
      </c>
      <c r="S14" s="161">
        <v>246</v>
      </c>
    </row>
    <row r="15" spans="1:19" s="279" customFormat="1" x14ac:dyDescent="0.25">
      <c r="A15" s="314" t="s">
        <v>111</v>
      </c>
      <c r="B15" s="163">
        <f t="shared" si="0"/>
        <v>2</v>
      </c>
      <c r="C15" s="161">
        <v>0</v>
      </c>
      <c r="D15" s="161">
        <v>0</v>
      </c>
      <c r="E15" s="161">
        <v>0</v>
      </c>
      <c r="F15" s="161">
        <v>0</v>
      </c>
      <c r="G15" s="161">
        <v>0</v>
      </c>
      <c r="H15" s="161">
        <v>0</v>
      </c>
      <c r="I15" s="161">
        <v>2</v>
      </c>
      <c r="J15" s="161">
        <v>0</v>
      </c>
      <c r="K15" s="161">
        <v>0</v>
      </c>
      <c r="L15" s="161">
        <v>0</v>
      </c>
      <c r="M15" s="161">
        <v>0</v>
      </c>
      <c r="N15" s="161">
        <v>0</v>
      </c>
      <c r="O15" s="161">
        <v>0</v>
      </c>
      <c r="P15" s="161">
        <v>0</v>
      </c>
      <c r="Q15" s="161">
        <v>0</v>
      </c>
      <c r="R15" s="161">
        <v>0</v>
      </c>
      <c r="S15" s="161">
        <v>0</v>
      </c>
    </row>
    <row r="16" spans="1:19" s="279" customFormat="1" x14ac:dyDescent="0.25">
      <c r="A16" s="314" t="s">
        <v>112</v>
      </c>
      <c r="B16" s="163">
        <f t="shared" si="0"/>
        <v>9</v>
      </c>
      <c r="C16" s="161">
        <v>0</v>
      </c>
      <c r="D16" s="161">
        <v>0</v>
      </c>
      <c r="E16" s="161">
        <v>0</v>
      </c>
      <c r="F16" s="161">
        <v>0</v>
      </c>
      <c r="G16" s="161">
        <v>0</v>
      </c>
      <c r="H16" s="161">
        <v>0</v>
      </c>
      <c r="I16" s="161">
        <v>3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6</v>
      </c>
      <c r="Q16" s="161">
        <v>0</v>
      </c>
      <c r="R16" s="161">
        <v>0</v>
      </c>
      <c r="S16" s="161">
        <v>0</v>
      </c>
    </row>
    <row r="17" spans="1:19" s="279" customFormat="1" x14ac:dyDescent="0.25">
      <c r="A17" s="314" t="s">
        <v>113</v>
      </c>
      <c r="B17" s="163">
        <f t="shared" si="0"/>
        <v>45</v>
      </c>
      <c r="C17" s="161">
        <v>10</v>
      </c>
      <c r="D17" s="161">
        <v>3</v>
      </c>
      <c r="E17" s="161">
        <v>0</v>
      </c>
      <c r="F17" s="161">
        <v>3</v>
      </c>
      <c r="G17" s="161">
        <v>5</v>
      </c>
      <c r="H17" s="161">
        <v>0</v>
      </c>
      <c r="I17" s="161">
        <v>0</v>
      </c>
      <c r="J17" s="161">
        <v>0</v>
      </c>
      <c r="K17" s="161">
        <v>0</v>
      </c>
      <c r="L17" s="161">
        <v>0</v>
      </c>
      <c r="M17" s="161">
        <v>0</v>
      </c>
      <c r="N17" s="161">
        <v>5</v>
      </c>
      <c r="O17" s="161">
        <v>3</v>
      </c>
      <c r="P17" s="161">
        <v>0</v>
      </c>
      <c r="Q17" s="161">
        <v>0</v>
      </c>
      <c r="R17" s="161">
        <v>6</v>
      </c>
      <c r="S17" s="161">
        <v>10</v>
      </c>
    </row>
    <row r="18" spans="1:19" s="279" customFormat="1" x14ac:dyDescent="0.25">
      <c r="A18" s="314" t="s">
        <v>114</v>
      </c>
      <c r="B18" s="163">
        <f t="shared" si="0"/>
        <v>28</v>
      </c>
      <c r="C18" s="161">
        <v>0</v>
      </c>
      <c r="D18" s="161">
        <v>0</v>
      </c>
      <c r="E18" s="161">
        <v>0</v>
      </c>
      <c r="F18" s="161">
        <v>0</v>
      </c>
      <c r="G18" s="161">
        <v>0</v>
      </c>
      <c r="H18" s="161">
        <v>0</v>
      </c>
      <c r="I18" s="161">
        <v>8</v>
      </c>
      <c r="J18" s="161">
        <v>0</v>
      </c>
      <c r="K18" s="161">
        <v>0</v>
      </c>
      <c r="L18" s="161">
        <v>0</v>
      </c>
      <c r="M18" s="161">
        <v>0</v>
      </c>
      <c r="N18" s="161">
        <v>0</v>
      </c>
      <c r="O18" s="161">
        <v>0</v>
      </c>
      <c r="P18" s="161">
        <v>20</v>
      </c>
      <c r="Q18" s="161">
        <v>0</v>
      </c>
      <c r="R18" s="161">
        <v>0</v>
      </c>
      <c r="S18" s="161">
        <v>0</v>
      </c>
    </row>
    <row r="19" spans="1:19" s="279" customFormat="1" x14ac:dyDescent="0.25">
      <c r="A19" s="314" t="s">
        <v>115</v>
      </c>
      <c r="B19" s="163">
        <f t="shared" si="0"/>
        <v>10</v>
      </c>
      <c r="C19" s="161">
        <v>2</v>
      </c>
      <c r="D19" s="161">
        <v>1</v>
      </c>
      <c r="E19" s="161">
        <v>0</v>
      </c>
      <c r="F19" s="161">
        <v>2</v>
      </c>
      <c r="G19" s="161">
        <v>3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1">
        <v>0</v>
      </c>
      <c r="R19" s="161">
        <v>0</v>
      </c>
      <c r="S19" s="161">
        <v>2</v>
      </c>
    </row>
    <row r="20" spans="1:19" s="279" customFormat="1" x14ac:dyDescent="0.25">
      <c r="A20" s="314" t="s">
        <v>116</v>
      </c>
      <c r="B20" s="163">
        <f t="shared" si="0"/>
        <v>483</v>
      </c>
      <c r="C20" s="161">
        <v>121</v>
      </c>
      <c r="D20" s="161">
        <v>79</v>
      </c>
      <c r="E20" s="161">
        <v>0</v>
      </c>
      <c r="F20" s="161">
        <v>130</v>
      </c>
      <c r="G20" s="161">
        <v>37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27</v>
      </c>
      <c r="O20" s="161">
        <v>40</v>
      </c>
      <c r="P20" s="161">
        <v>0</v>
      </c>
      <c r="Q20" s="161">
        <v>2</v>
      </c>
      <c r="R20" s="161">
        <v>27</v>
      </c>
      <c r="S20" s="161">
        <v>20</v>
      </c>
    </row>
    <row r="21" spans="1:19" s="279" customFormat="1" x14ac:dyDescent="0.25">
      <c r="A21" s="314" t="s">
        <v>117</v>
      </c>
      <c r="B21" s="163">
        <f t="shared" si="0"/>
        <v>224</v>
      </c>
      <c r="C21" s="161">
        <v>78</v>
      </c>
      <c r="D21" s="161">
        <v>56</v>
      </c>
      <c r="E21" s="161">
        <v>4</v>
      </c>
      <c r="F21" s="161">
        <v>34</v>
      </c>
      <c r="G21" s="161">
        <v>46</v>
      </c>
      <c r="H21" s="161">
        <v>0</v>
      </c>
      <c r="I21" s="161">
        <v>0</v>
      </c>
      <c r="J21" s="161">
        <v>0</v>
      </c>
      <c r="K21" s="161">
        <v>0</v>
      </c>
      <c r="L21" s="161">
        <v>1</v>
      </c>
      <c r="M21" s="161">
        <v>0</v>
      </c>
      <c r="N21" s="161">
        <v>1</v>
      </c>
      <c r="O21" s="161">
        <v>0</v>
      </c>
      <c r="P21" s="161">
        <v>0</v>
      </c>
      <c r="Q21" s="161">
        <v>0</v>
      </c>
      <c r="R21" s="161">
        <v>0</v>
      </c>
      <c r="S21" s="161">
        <v>4</v>
      </c>
    </row>
    <row r="22" spans="1:19" s="279" customFormat="1" x14ac:dyDescent="0.25">
      <c r="A22" s="314" t="s">
        <v>271</v>
      </c>
      <c r="B22" s="163">
        <f t="shared" si="0"/>
        <v>307</v>
      </c>
      <c r="C22" s="161">
        <v>43</v>
      </c>
      <c r="D22" s="161">
        <v>15</v>
      </c>
      <c r="E22" s="161">
        <v>0</v>
      </c>
      <c r="F22" s="161">
        <v>89</v>
      </c>
      <c r="G22" s="161">
        <v>16</v>
      </c>
      <c r="H22" s="161">
        <v>0</v>
      </c>
      <c r="I22" s="161">
        <v>45</v>
      </c>
      <c r="J22" s="161">
        <v>0</v>
      </c>
      <c r="K22" s="161">
        <v>0</v>
      </c>
      <c r="L22" s="161">
        <v>0</v>
      </c>
      <c r="M22" s="161">
        <v>0</v>
      </c>
      <c r="N22" s="161">
        <v>28</v>
      </c>
      <c r="O22" s="161">
        <v>8</v>
      </c>
      <c r="P22" s="161">
        <v>37</v>
      </c>
      <c r="Q22" s="161">
        <v>0</v>
      </c>
      <c r="R22" s="161">
        <v>14</v>
      </c>
      <c r="S22" s="161">
        <v>12</v>
      </c>
    </row>
    <row r="23" spans="1:19" s="279" customFormat="1" x14ac:dyDescent="0.25">
      <c r="A23" s="314" t="s">
        <v>118</v>
      </c>
      <c r="B23" s="163">
        <f t="shared" si="0"/>
        <v>8</v>
      </c>
      <c r="C23" s="161">
        <v>5</v>
      </c>
      <c r="D23" s="161">
        <v>3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</row>
    <row r="24" spans="1:19" s="279" customFormat="1" x14ac:dyDescent="0.25">
      <c r="A24" s="314" t="s">
        <v>119</v>
      </c>
      <c r="B24" s="163">
        <f t="shared" si="0"/>
        <v>44</v>
      </c>
      <c r="C24" s="161">
        <v>9</v>
      </c>
      <c r="D24" s="161">
        <v>11</v>
      </c>
      <c r="E24" s="161">
        <v>4</v>
      </c>
      <c r="F24" s="161">
        <v>6</v>
      </c>
      <c r="G24" s="161">
        <v>13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1">
        <v>0</v>
      </c>
      <c r="R24" s="161">
        <v>1</v>
      </c>
      <c r="S24" s="161">
        <v>0</v>
      </c>
    </row>
    <row r="25" spans="1:19" s="279" customFormat="1" x14ac:dyDescent="0.25">
      <c r="A25" s="314" t="s">
        <v>120</v>
      </c>
      <c r="B25" s="163">
        <f t="shared" si="0"/>
        <v>6</v>
      </c>
      <c r="C25" s="161">
        <v>0</v>
      </c>
      <c r="D25" s="161">
        <v>2</v>
      </c>
      <c r="E25" s="161">
        <v>0</v>
      </c>
      <c r="F25" s="161">
        <v>0</v>
      </c>
      <c r="G25" s="161">
        <v>0</v>
      </c>
      <c r="H25" s="161">
        <v>0</v>
      </c>
      <c r="I25" s="161">
        <v>0</v>
      </c>
      <c r="J25" s="161">
        <v>0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1">
        <v>0</v>
      </c>
      <c r="R25" s="161">
        <v>3</v>
      </c>
      <c r="S25" s="161">
        <v>1</v>
      </c>
    </row>
    <row r="26" spans="1:19" s="279" customFormat="1" x14ac:dyDescent="0.25">
      <c r="A26" s="314" t="s">
        <v>121</v>
      </c>
      <c r="B26" s="163">
        <f t="shared" si="0"/>
        <v>16</v>
      </c>
      <c r="C26" s="161">
        <v>0</v>
      </c>
      <c r="D26" s="161">
        <v>0</v>
      </c>
      <c r="E26" s="161">
        <v>0</v>
      </c>
      <c r="F26" s="161">
        <v>0</v>
      </c>
      <c r="G26" s="161">
        <v>0</v>
      </c>
      <c r="H26" s="161">
        <v>0</v>
      </c>
      <c r="I26" s="161">
        <v>15</v>
      </c>
      <c r="J26" s="161">
        <v>0</v>
      </c>
      <c r="K26" s="161">
        <v>0</v>
      </c>
      <c r="L26" s="161">
        <v>0</v>
      </c>
      <c r="M26" s="161">
        <v>0</v>
      </c>
      <c r="N26" s="161">
        <v>0</v>
      </c>
      <c r="O26" s="161">
        <v>0</v>
      </c>
      <c r="P26" s="161">
        <v>1</v>
      </c>
      <c r="Q26" s="161">
        <v>0</v>
      </c>
      <c r="R26" s="161">
        <v>0</v>
      </c>
      <c r="S26" s="161">
        <v>0</v>
      </c>
    </row>
    <row r="27" spans="1:19" s="279" customFormat="1" x14ac:dyDescent="0.25">
      <c r="A27" s="314" t="s">
        <v>122</v>
      </c>
      <c r="B27" s="163">
        <f t="shared" si="0"/>
        <v>103</v>
      </c>
      <c r="C27" s="161">
        <v>0</v>
      </c>
      <c r="D27" s="161">
        <v>0</v>
      </c>
      <c r="E27" s="161">
        <v>0</v>
      </c>
      <c r="F27" s="161">
        <v>0</v>
      </c>
      <c r="G27" s="161">
        <v>0</v>
      </c>
      <c r="H27" s="161">
        <v>0</v>
      </c>
      <c r="I27" s="161">
        <v>56</v>
      </c>
      <c r="J27" s="161">
        <v>0</v>
      </c>
      <c r="K27" s="161">
        <v>0</v>
      </c>
      <c r="L27" s="161">
        <v>0</v>
      </c>
      <c r="M27" s="161">
        <v>4</v>
      </c>
      <c r="N27" s="161">
        <v>0</v>
      </c>
      <c r="O27" s="161">
        <v>0</v>
      </c>
      <c r="P27" s="161">
        <v>43</v>
      </c>
      <c r="Q27" s="161">
        <v>0</v>
      </c>
      <c r="R27" s="161">
        <v>0</v>
      </c>
      <c r="S27" s="161">
        <v>0</v>
      </c>
    </row>
    <row r="28" spans="1:19" s="279" customFormat="1" x14ac:dyDescent="0.25">
      <c r="A28" s="314" t="s">
        <v>123</v>
      </c>
      <c r="B28" s="163">
        <f t="shared" ref="B28:B44" si="1">SUM(C28+D28+E28+F28+G28+H28+I28+J28+K28+L28+M28+N28+O28+P28+Q28+R28+S28)</f>
        <v>6524</v>
      </c>
      <c r="C28" s="161">
        <v>977</v>
      </c>
      <c r="D28" s="161">
        <v>730</v>
      </c>
      <c r="E28" s="161">
        <v>9</v>
      </c>
      <c r="F28" s="161">
        <v>1</v>
      </c>
      <c r="G28" s="161">
        <v>3</v>
      </c>
      <c r="H28" s="161">
        <v>0</v>
      </c>
      <c r="I28" s="161">
        <v>0</v>
      </c>
      <c r="J28" s="161">
        <v>7</v>
      </c>
      <c r="K28" s="161">
        <v>1</v>
      </c>
      <c r="L28" s="161">
        <v>0</v>
      </c>
      <c r="M28" s="161">
        <v>0</v>
      </c>
      <c r="N28" s="161">
        <v>1</v>
      </c>
      <c r="O28" s="161">
        <v>3</v>
      </c>
      <c r="P28" s="161">
        <v>0</v>
      </c>
      <c r="Q28" s="161">
        <v>46</v>
      </c>
      <c r="R28" s="161">
        <v>1632</v>
      </c>
      <c r="S28" s="161">
        <v>3114</v>
      </c>
    </row>
    <row r="29" spans="1:19" s="279" customFormat="1" x14ac:dyDescent="0.25">
      <c r="A29" s="314" t="s">
        <v>124</v>
      </c>
      <c r="B29" s="163">
        <f t="shared" si="1"/>
        <v>15</v>
      </c>
      <c r="C29" s="161">
        <v>2</v>
      </c>
      <c r="D29" s="161">
        <v>4</v>
      </c>
      <c r="E29" s="161">
        <v>0</v>
      </c>
      <c r="F29" s="161">
        <v>0</v>
      </c>
      <c r="G29" s="161">
        <v>1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1">
        <v>0</v>
      </c>
      <c r="R29" s="161">
        <v>0</v>
      </c>
      <c r="S29" s="161">
        <v>8</v>
      </c>
    </row>
    <row r="30" spans="1:19" s="279" customFormat="1" x14ac:dyDescent="0.25">
      <c r="A30" s="314" t="s">
        <v>125</v>
      </c>
      <c r="B30" s="163">
        <f t="shared" si="1"/>
        <v>7</v>
      </c>
      <c r="C30" s="161">
        <v>4</v>
      </c>
      <c r="D30" s="161">
        <v>0</v>
      </c>
      <c r="E30" s="161">
        <v>0</v>
      </c>
      <c r="F30" s="161">
        <v>1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1">
        <v>0</v>
      </c>
      <c r="R30" s="161">
        <v>0</v>
      </c>
      <c r="S30" s="161">
        <v>2</v>
      </c>
    </row>
    <row r="31" spans="1:19" s="279" customFormat="1" x14ac:dyDescent="0.25">
      <c r="A31" s="314" t="s">
        <v>126</v>
      </c>
      <c r="B31" s="163">
        <f t="shared" si="1"/>
        <v>1</v>
      </c>
      <c r="C31" s="161">
        <v>0</v>
      </c>
      <c r="D31" s="161">
        <v>0</v>
      </c>
      <c r="E31" s="161">
        <v>0</v>
      </c>
      <c r="F31" s="161">
        <v>0</v>
      </c>
      <c r="G31" s="161">
        <v>0</v>
      </c>
      <c r="H31" s="161">
        <v>0</v>
      </c>
      <c r="I31" s="161">
        <v>0</v>
      </c>
      <c r="J31" s="161">
        <v>0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0</v>
      </c>
      <c r="Q31" s="161">
        <v>0</v>
      </c>
      <c r="R31" s="161">
        <v>0</v>
      </c>
      <c r="S31" s="161">
        <v>1</v>
      </c>
    </row>
    <row r="32" spans="1:19" s="279" customFormat="1" x14ac:dyDescent="0.25">
      <c r="A32" s="314" t="s">
        <v>127</v>
      </c>
      <c r="B32" s="163">
        <f t="shared" si="1"/>
        <v>3</v>
      </c>
      <c r="C32" s="161">
        <v>1</v>
      </c>
      <c r="D32" s="161">
        <v>1</v>
      </c>
      <c r="E32" s="161">
        <v>0</v>
      </c>
      <c r="F32" s="161">
        <v>0</v>
      </c>
      <c r="G32" s="161">
        <v>1</v>
      </c>
      <c r="H32" s="161">
        <v>0</v>
      </c>
      <c r="I32" s="161">
        <v>0</v>
      </c>
      <c r="J32" s="161">
        <v>0</v>
      </c>
      <c r="K32" s="161">
        <v>0</v>
      </c>
      <c r="L32" s="161">
        <v>0</v>
      </c>
      <c r="M32" s="161">
        <v>0</v>
      </c>
      <c r="N32" s="161">
        <v>0</v>
      </c>
      <c r="O32" s="161">
        <v>0</v>
      </c>
      <c r="P32" s="161">
        <v>0</v>
      </c>
      <c r="Q32" s="161">
        <v>0</v>
      </c>
      <c r="R32" s="161">
        <v>0</v>
      </c>
      <c r="S32" s="161">
        <v>0</v>
      </c>
    </row>
    <row r="33" spans="1:19" s="279" customFormat="1" x14ac:dyDescent="0.25">
      <c r="A33" s="314" t="s">
        <v>128</v>
      </c>
      <c r="B33" s="163">
        <f t="shared" si="1"/>
        <v>23</v>
      </c>
      <c r="C33" s="161">
        <v>1</v>
      </c>
      <c r="D33" s="161">
        <v>2</v>
      </c>
      <c r="E33" s="161">
        <v>0</v>
      </c>
      <c r="F33" s="161">
        <v>2</v>
      </c>
      <c r="G33" s="161">
        <v>1</v>
      </c>
      <c r="H33" s="161">
        <v>0</v>
      </c>
      <c r="I33" s="161">
        <v>0</v>
      </c>
      <c r="J33" s="161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  <c r="Q33" s="161">
        <v>0</v>
      </c>
      <c r="R33" s="161">
        <v>9</v>
      </c>
      <c r="S33" s="161">
        <v>8</v>
      </c>
    </row>
    <row r="34" spans="1:19" s="279" customFormat="1" x14ac:dyDescent="0.25">
      <c r="A34" s="314" t="s">
        <v>129</v>
      </c>
      <c r="B34" s="163">
        <f t="shared" si="1"/>
        <v>3006</v>
      </c>
      <c r="C34" s="161">
        <v>36</v>
      </c>
      <c r="D34" s="161">
        <v>31</v>
      </c>
      <c r="E34" s="161">
        <v>0</v>
      </c>
      <c r="F34" s="161">
        <v>0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1">
        <v>4</v>
      </c>
      <c r="R34" s="161">
        <v>1234</v>
      </c>
      <c r="S34" s="161">
        <v>1701</v>
      </c>
    </row>
    <row r="35" spans="1:19" s="279" customFormat="1" x14ac:dyDescent="0.25">
      <c r="A35" s="314" t="s">
        <v>130</v>
      </c>
      <c r="B35" s="163">
        <f t="shared" si="1"/>
        <v>208</v>
      </c>
      <c r="C35" s="161">
        <v>85</v>
      </c>
      <c r="D35" s="161">
        <v>65</v>
      </c>
      <c r="E35" s="161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1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1">
        <v>0</v>
      </c>
      <c r="R35" s="161">
        <v>8</v>
      </c>
      <c r="S35" s="161">
        <v>49</v>
      </c>
    </row>
    <row r="36" spans="1:19" s="279" customFormat="1" x14ac:dyDescent="0.25">
      <c r="A36" s="314" t="s">
        <v>131</v>
      </c>
      <c r="B36" s="163">
        <f t="shared" si="1"/>
        <v>1</v>
      </c>
      <c r="C36" s="161">
        <v>0</v>
      </c>
      <c r="D36" s="161">
        <v>0</v>
      </c>
      <c r="E36" s="161">
        <v>0</v>
      </c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1</v>
      </c>
      <c r="O36" s="161">
        <v>0</v>
      </c>
      <c r="P36" s="161">
        <v>0</v>
      </c>
      <c r="Q36" s="161">
        <v>0</v>
      </c>
      <c r="R36" s="161">
        <v>0</v>
      </c>
      <c r="S36" s="161">
        <v>0</v>
      </c>
    </row>
    <row r="37" spans="1:19" s="279" customFormat="1" x14ac:dyDescent="0.25">
      <c r="A37" s="314" t="s">
        <v>132</v>
      </c>
      <c r="B37" s="163">
        <f t="shared" si="1"/>
        <v>11</v>
      </c>
      <c r="C37" s="161">
        <v>2</v>
      </c>
      <c r="D37" s="161">
        <v>6</v>
      </c>
      <c r="E37" s="161">
        <v>0</v>
      </c>
      <c r="F37" s="161">
        <v>0</v>
      </c>
      <c r="G37" s="161">
        <v>0</v>
      </c>
      <c r="H37" s="161">
        <v>0</v>
      </c>
      <c r="I37" s="161">
        <v>0</v>
      </c>
      <c r="J37" s="161">
        <v>0</v>
      </c>
      <c r="K37" s="161">
        <v>0</v>
      </c>
      <c r="L37" s="161">
        <v>0</v>
      </c>
      <c r="M37" s="161">
        <v>0</v>
      </c>
      <c r="N37" s="161">
        <v>0</v>
      </c>
      <c r="O37" s="161">
        <v>0</v>
      </c>
      <c r="P37" s="161">
        <v>0</v>
      </c>
      <c r="Q37" s="161">
        <v>0</v>
      </c>
      <c r="R37" s="161">
        <v>1</v>
      </c>
      <c r="S37" s="161">
        <v>2</v>
      </c>
    </row>
    <row r="38" spans="1:19" s="279" customFormat="1" x14ac:dyDescent="0.25">
      <c r="A38" s="314" t="s">
        <v>134</v>
      </c>
      <c r="B38" s="163">
        <f t="shared" si="1"/>
        <v>598</v>
      </c>
      <c r="C38" s="161">
        <v>63</v>
      </c>
      <c r="D38" s="161">
        <v>7</v>
      </c>
      <c r="E38" s="161">
        <v>1</v>
      </c>
      <c r="F38" s="161">
        <v>85</v>
      </c>
      <c r="G38" s="161">
        <v>14</v>
      </c>
      <c r="H38" s="161">
        <v>11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145</v>
      </c>
      <c r="O38" s="161">
        <v>12</v>
      </c>
      <c r="P38" s="161">
        <v>0</v>
      </c>
      <c r="Q38" s="161">
        <v>2</v>
      </c>
      <c r="R38" s="161">
        <v>16</v>
      </c>
      <c r="S38" s="161">
        <v>242</v>
      </c>
    </row>
    <row r="39" spans="1:19" s="279" customFormat="1" x14ac:dyDescent="0.25">
      <c r="A39" s="314" t="s">
        <v>135</v>
      </c>
      <c r="B39" s="163">
        <f t="shared" si="1"/>
        <v>18</v>
      </c>
      <c r="C39" s="161">
        <v>4</v>
      </c>
      <c r="D39" s="161">
        <v>2</v>
      </c>
      <c r="E39" s="161">
        <v>0</v>
      </c>
      <c r="F39" s="161">
        <v>1</v>
      </c>
      <c r="G39" s="161">
        <v>2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1</v>
      </c>
      <c r="O39" s="161">
        <v>1</v>
      </c>
      <c r="P39" s="161">
        <v>0</v>
      </c>
      <c r="Q39" s="161">
        <v>0</v>
      </c>
      <c r="R39" s="161">
        <v>2</v>
      </c>
      <c r="S39" s="161">
        <v>5</v>
      </c>
    </row>
    <row r="40" spans="1:19" s="279" customFormat="1" x14ac:dyDescent="0.25">
      <c r="A40" s="314" t="s">
        <v>136</v>
      </c>
      <c r="B40" s="163">
        <f t="shared" si="1"/>
        <v>114</v>
      </c>
      <c r="C40" s="161">
        <v>49</v>
      </c>
      <c r="D40" s="161">
        <v>47</v>
      </c>
      <c r="E40" s="161">
        <v>0</v>
      </c>
      <c r="F40" s="161">
        <v>4</v>
      </c>
      <c r="G40" s="161">
        <v>7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1">
        <v>0</v>
      </c>
      <c r="R40" s="161">
        <v>2</v>
      </c>
      <c r="S40" s="161">
        <v>5</v>
      </c>
    </row>
    <row r="41" spans="1:19" s="279" customFormat="1" x14ac:dyDescent="0.25">
      <c r="A41" s="314" t="s">
        <v>137</v>
      </c>
      <c r="B41" s="163">
        <f t="shared" si="1"/>
        <v>3</v>
      </c>
      <c r="C41" s="161">
        <v>1</v>
      </c>
      <c r="D41" s="161">
        <v>1</v>
      </c>
      <c r="E41" s="161">
        <v>0</v>
      </c>
      <c r="F41" s="161">
        <v>0</v>
      </c>
      <c r="G41" s="161">
        <v>1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1">
        <v>0</v>
      </c>
      <c r="R41" s="161">
        <v>0</v>
      </c>
      <c r="S41" s="161">
        <v>0</v>
      </c>
    </row>
    <row r="42" spans="1:19" s="279" customFormat="1" x14ac:dyDescent="0.25">
      <c r="A42" s="314" t="s">
        <v>138</v>
      </c>
      <c r="B42" s="163">
        <f t="shared" si="1"/>
        <v>69</v>
      </c>
      <c r="C42" s="161">
        <v>34</v>
      </c>
      <c r="D42" s="161">
        <v>23</v>
      </c>
      <c r="E42" s="161">
        <v>0</v>
      </c>
      <c r="F42" s="161">
        <v>5</v>
      </c>
      <c r="G42" s="161">
        <v>1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1</v>
      </c>
      <c r="O42" s="161">
        <v>0</v>
      </c>
      <c r="P42" s="161">
        <v>0</v>
      </c>
      <c r="Q42" s="161">
        <v>0</v>
      </c>
      <c r="R42" s="161">
        <v>4</v>
      </c>
      <c r="S42" s="161">
        <v>1</v>
      </c>
    </row>
    <row r="43" spans="1:19" s="279" customFormat="1" x14ac:dyDescent="0.25">
      <c r="A43" s="314" t="s">
        <v>139</v>
      </c>
      <c r="B43" s="163">
        <f t="shared" si="1"/>
        <v>4</v>
      </c>
      <c r="C43" s="161">
        <v>0</v>
      </c>
      <c r="D43" s="161">
        <v>0</v>
      </c>
      <c r="E43" s="161">
        <v>0</v>
      </c>
      <c r="F43" s="161">
        <v>2</v>
      </c>
      <c r="G43" s="161">
        <v>2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1">
        <v>0</v>
      </c>
      <c r="R43" s="161">
        <v>0</v>
      </c>
      <c r="S43" s="161">
        <v>0</v>
      </c>
    </row>
    <row r="44" spans="1:19" s="279" customFormat="1" x14ac:dyDescent="0.25">
      <c r="A44" s="314" t="s">
        <v>140</v>
      </c>
      <c r="B44" s="163">
        <f t="shared" si="1"/>
        <v>93</v>
      </c>
      <c r="C44" s="161">
        <v>29</v>
      </c>
      <c r="D44" s="161">
        <v>14</v>
      </c>
      <c r="E44" s="161">
        <v>0</v>
      </c>
      <c r="F44" s="161">
        <v>3</v>
      </c>
      <c r="G44" s="161">
        <v>3</v>
      </c>
      <c r="H44" s="161">
        <v>0</v>
      </c>
      <c r="I44" s="161">
        <v>0</v>
      </c>
      <c r="J44" s="161">
        <v>0</v>
      </c>
      <c r="K44" s="161">
        <v>0</v>
      </c>
      <c r="L44" s="161">
        <v>0</v>
      </c>
      <c r="M44" s="161">
        <v>0</v>
      </c>
      <c r="N44" s="161">
        <v>0</v>
      </c>
      <c r="O44" s="161">
        <v>0</v>
      </c>
      <c r="P44" s="161">
        <v>0</v>
      </c>
      <c r="Q44" s="161">
        <v>0</v>
      </c>
      <c r="R44" s="161">
        <v>16</v>
      </c>
      <c r="S44" s="161">
        <v>28</v>
      </c>
    </row>
    <row r="45" spans="1:19" s="279" customFormat="1" x14ac:dyDescent="0.25">
      <c r="A45" s="314" t="s">
        <v>141</v>
      </c>
      <c r="B45" s="163">
        <f t="shared" ref="B45:B54" si="2">SUM(C45+D45+E45+F45+G45+H45+I45+J45+K45+L45+M45+N45+O45+P45+Q45+R45+S45)</f>
        <v>2452</v>
      </c>
      <c r="C45" s="161">
        <v>17</v>
      </c>
      <c r="D45" s="161">
        <v>8</v>
      </c>
      <c r="E45" s="161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1</v>
      </c>
      <c r="O45" s="161">
        <v>3</v>
      </c>
      <c r="P45" s="161">
        <v>0</v>
      </c>
      <c r="Q45" s="161">
        <v>0</v>
      </c>
      <c r="R45" s="161">
        <v>1111</v>
      </c>
      <c r="S45" s="161">
        <v>1312</v>
      </c>
    </row>
    <row r="46" spans="1:19" s="279" customFormat="1" x14ac:dyDescent="0.25">
      <c r="A46" s="314" t="s">
        <v>142</v>
      </c>
      <c r="B46" s="163">
        <f t="shared" si="2"/>
        <v>41</v>
      </c>
      <c r="C46" s="161">
        <v>5</v>
      </c>
      <c r="D46" s="161">
        <v>8</v>
      </c>
      <c r="E46" s="161">
        <v>0</v>
      </c>
      <c r="F46" s="161">
        <v>13</v>
      </c>
      <c r="G46" s="161">
        <v>10</v>
      </c>
      <c r="H46" s="161">
        <v>4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1">
        <v>0</v>
      </c>
      <c r="R46" s="161">
        <v>1</v>
      </c>
      <c r="S46" s="161">
        <v>0</v>
      </c>
    </row>
    <row r="47" spans="1:19" s="279" customFormat="1" x14ac:dyDescent="0.25">
      <c r="A47" s="314" t="s">
        <v>143</v>
      </c>
      <c r="B47" s="163">
        <f t="shared" si="2"/>
        <v>11</v>
      </c>
      <c r="C47" s="161">
        <v>0</v>
      </c>
      <c r="D47" s="161">
        <v>0</v>
      </c>
      <c r="E47" s="161">
        <v>0</v>
      </c>
      <c r="F47" s="161">
        <v>0</v>
      </c>
      <c r="G47" s="161">
        <v>0</v>
      </c>
      <c r="H47" s="161">
        <v>0</v>
      </c>
      <c r="I47" s="161">
        <v>9</v>
      </c>
      <c r="J47" s="161">
        <v>0</v>
      </c>
      <c r="K47" s="161">
        <v>0</v>
      </c>
      <c r="L47" s="161">
        <v>0</v>
      </c>
      <c r="M47" s="161">
        <v>0</v>
      </c>
      <c r="N47" s="161">
        <v>0</v>
      </c>
      <c r="O47" s="161">
        <v>0</v>
      </c>
      <c r="P47" s="161">
        <v>2</v>
      </c>
      <c r="Q47" s="161">
        <v>0</v>
      </c>
      <c r="R47" s="161">
        <v>0</v>
      </c>
      <c r="S47" s="161">
        <v>0</v>
      </c>
    </row>
    <row r="48" spans="1:19" s="279" customFormat="1" x14ac:dyDescent="0.25">
      <c r="A48" s="314" t="s">
        <v>144</v>
      </c>
      <c r="B48" s="163">
        <f t="shared" si="2"/>
        <v>13</v>
      </c>
      <c r="C48" s="161">
        <v>0</v>
      </c>
      <c r="D48" s="161">
        <v>0</v>
      </c>
      <c r="E48" s="161">
        <v>0</v>
      </c>
      <c r="F48" s="161">
        <v>0</v>
      </c>
      <c r="G48" s="161">
        <v>0</v>
      </c>
      <c r="H48" s="161">
        <v>0</v>
      </c>
      <c r="I48" s="161">
        <v>1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12</v>
      </c>
      <c r="Q48" s="161">
        <v>0</v>
      </c>
      <c r="R48" s="161">
        <v>0</v>
      </c>
      <c r="S48" s="161">
        <v>0</v>
      </c>
    </row>
    <row r="49" spans="1:19" s="279" customFormat="1" x14ac:dyDescent="0.25">
      <c r="A49" s="314" t="s">
        <v>145</v>
      </c>
      <c r="B49" s="163">
        <f t="shared" si="2"/>
        <v>1</v>
      </c>
      <c r="C49" s="161">
        <v>0</v>
      </c>
      <c r="D49" s="161">
        <v>1</v>
      </c>
      <c r="E49" s="161">
        <v>0</v>
      </c>
      <c r="F49" s="161">
        <v>0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1">
        <v>0</v>
      </c>
      <c r="R49" s="161">
        <v>0</v>
      </c>
      <c r="S49" s="161">
        <v>0</v>
      </c>
    </row>
    <row r="50" spans="1:19" s="279" customFormat="1" x14ac:dyDescent="0.25">
      <c r="A50" s="314" t="s">
        <v>146</v>
      </c>
      <c r="B50" s="163">
        <f t="shared" si="2"/>
        <v>17</v>
      </c>
      <c r="C50" s="161">
        <v>9</v>
      </c>
      <c r="D50" s="161">
        <v>7</v>
      </c>
      <c r="E50" s="161">
        <v>0</v>
      </c>
      <c r="F50" s="161">
        <v>0</v>
      </c>
      <c r="G50" s="161">
        <v>0</v>
      </c>
      <c r="H50" s="161">
        <v>0</v>
      </c>
      <c r="I50" s="161">
        <v>0</v>
      </c>
      <c r="J50" s="161">
        <v>0</v>
      </c>
      <c r="K50" s="161">
        <v>1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1">
        <v>0</v>
      </c>
      <c r="R50" s="161">
        <v>0</v>
      </c>
      <c r="S50" s="161">
        <v>0</v>
      </c>
    </row>
    <row r="51" spans="1:19" s="279" customFormat="1" x14ac:dyDescent="0.25">
      <c r="A51" s="314" t="s">
        <v>147</v>
      </c>
      <c r="B51" s="163">
        <f t="shared" si="2"/>
        <v>10</v>
      </c>
      <c r="C51" s="161">
        <v>0</v>
      </c>
      <c r="D51" s="161">
        <v>0</v>
      </c>
      <c r="E51" s="161">
        <v>0</v>
      </c>
      <c r="F51" s="161">
        <v>0</v>
      </c>
      <c r="G51" s="161">
        <v>0</v>
      </c>
      <c r="H51" s="161">
        <v>0</v>
      </c>
      <c r="I51" s="161">
        <v>6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0</v>
      </c>
      <c r="P51" s="161">
        <v>4</v>
      </c>
      <c r="Q51" s="161">
        <v>0</v>
      </c>
      <c r="R51" s="161">
        <v>0</v>
      </c>
      <c r="S51" s="161">
        <v>0</v>
      </c>
    </row>
    <row r="52" spans="1:19" s="279" customFormat="1" x14ac:dyDescent="0.25">
      <c r="A52" s="314" t="s">
        <v>148</v>
      </c>
      <c r="B52" s="163">
        <f t="shared" si="2"/>
        <v>97</v>
      </c>
      <c r="C52" s="161">
        <v>2</v>
      </c>
      <c r="D52" s="161">
        <v>1</v>
      </c>
      <c r="E52" s="161">
        <v>0</v>
      </c>
      <c r="F52" s="161">
        <v>4</v>
      </c>
      <c r="G52" s="161">
        <v>0</v>
      </c>
      <c r="H52" s="161">
        <v>0</v>
      </c>
      <c r="I52" s="161">
        <v>67</v>
      </c>
      <c r="J52" s="161">
        <v>0</v>
      </c>
      <c r="K52" s="161">
        <v>0</v>
      </c>
      <c r="L52" s="161">
        <v>0</v>
      </c>
      <c r="M52" s="161">
        <v>0</v>
      </c>
      <c r="N52" s="161">
        <v>2</v>
      </c>
      <c r="O52" s="161">
        <v>4</v>
      </c>
      <c r="P52" s="161">
        <v>11</v>
      </c>
      <c r="Q52" s="161">
        <v>0</v>
      </c>
      <c r="R52" s="161">
        <v>1</v>
      </c>
      <c r="S52" s="161">
        <v>5</v>
      </c>
    </row>
    <row r="53" spans="1:19" s="279" customFormat="1" x14ac:dyDescent="0.25">
      <c r="A53" s="300" t="s">
        <v>149</v>
      </c>
      <c r="B53" s="163">
        <f t="shared" si="2"/>
        <v>5</v>
      </c>
      <c r="C53" s="161">
        <v>1</v>
      </c>
      <c r="D53" s="161">
        <v>1</v>
      </c>
      <c r="E53" s="161">
        <v>0</v>
      </c>
      <c r="F53" s="161">
        <v>0</v>
      </c>
      <c r="G53" s="161">
        <v>2</v>
      </c>
      <c r="H53" s="161">
        <v>0</v>
      </c>
      <c r="I53" s="161">
        <v>0</v>
      </c>
      <c r="J53" s="161">
        <v>0</v>
      </c>
      <c r="K53" s="161">
        <v>0</v>
      </c>
      <c r="L53" s="161">
        <v>0</v>
      </c>
      <c r="M53" s="161">
        <v>0</v>
      </c>
      <c r="N53" s="161">
        <v>1</v>
      </c>
      <c r="O53" s="161">
        <v>0</v>
      </c>
      <c r="P53" s="161">
        <v>0</v>
      </c>
      <c r="Q53" s="161">
        <v>0</v>
      </c>
      <c r="R53" s="161">
        <v>0</v>
      </c>
      <c r="S53" s="161">
        <v>0</v>
      </c>
    </row>
    <row r="54" spans="1:19" s="279" customFormat="1" x14ac:dyDescent="0.25">
      <c r="A54" s="300" t="s">
        <v>172</v>
      </c>
      <c r="B54" s="163">
        <f t="shared" si="2"/>
        <v>7</v>
      </c>
      <c r="C54" s="161">
        <v>0</v>
      </c>
      <c r="D54" s="161">
        <v>0</v>
      </c>
      <c r="E54" s="161">
        <v>0</v>
      </c>
      <c r="F54" s="161">
        <v>0</v>
      </c>
      <c r="G54" s="161">
        <v>0</v>
      </c>
      <c r="H54" s="161">
        <v>0</v>
      </c>
      <c r="I54" s="161">
        <v>5</v>
      </c>
      <c r="J54" s="161">
        <v>0</v>
      </c>
      <c r="K54" s="161">
        <v>0</v>
      </c>
      <c r="L54" s="161">
        <v>0</v>
      </c>
      <c r="M54" s="161">
        <v>0</v>
      </c>
      <c r="N54" s="161">
        <v>0</v>
      </c>
      <c r="O54" s="161">
        <v>0</v>
      </c>
      <c r="P54" s="161">
        <v>2</v>
      </c>
      <c r="Q54" s="161">
        <v>0</v>
      </c>
      <c r="R54" s="161">
        <v>0</v>
      </c>
      <c r="S54" s="161">
        <v>0</v>
      </c>
    </row>
    <row r="55" spans="1:19" s="279" customFormat="1" x14ac:dyDescent="0.25">
      <c r="A55" s="304"/>
      <c r="B55" s="315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</row>
    <row r="56" spans="1:19" s="279" customFormat="1" x14ac:dyDescent="0.25">
      <c r="A56" s="276" t="s">
        <v>169</v>
      </c>
      <c r="B56" s="96"/>
      <c r="C56" s="96"/>
      <c r="D56" s="96"/>
      <c r="E56" s="96"/>
      <c r="F56" s="96"/>
      <c r="G56" s="96"/>
      <c r="H56" s="96"/>
      <c r="I56" s="96"/>
      <c r="J56" s="154"/>
      <c r="K56" s="154"/>
      <c r="L56" s="154"/>
      <c r="M56" s="154"/>
    </row>
    <row r="57" spans="1:19" s="279" customFormat="1" hidden="1" x14ac:dyDescent="0.25"/>
    <row r="58" spans="1:19" s="279" customFormat="1" hidden="1" x14ac:dyDescent="0.25"/>
    <row r="59" spans="1:19" s="279" customFormat="1" hidden="1" x14ac:dyDescent="0.25"/>
    <row r="60" spans="1:19" s="279" customFormat="1" hidden="1" x14ac:dyDescent="0.25"/>
    <row r="61" spans="1:19" s="279" customFormat="1" hidden="1" x14ac:dyDescent="0.25"/>
    <row r="62" spans="1:19" s="279" customFormat="1" hidden="1" x14ac:dyDescent="0.25"/>
    <row r="63" spans="1:19" s="279" customFormat="1" hidden="1" x14ac:dyDescent="0.25"/>
    <row r="64" spans="1:19" s="279" customFormat="1" hidden="1" x14ac:dyDescent="0.25"/>
    <row r="65" s="279" customFormat="1" hidden="1" x14ac:dyDescent="0.25"/>
    <row r="66" s="279" customFormat="1" hidden="1" x14ac:dyDescent="0.25"/>
    <row r="67" s="279" customFormat="1" hidden="1" x14ac:dyDescent="0.25"/>
    <row r="68" s="279" customFormat="1" hidden="1" x14ac:dyDescent="0.25"/>
    <row r="69" s="279" customFormat="1" hidden="1" x14ac:dyDescent="0.25"/>
    <row r="70" s="279" customFormat="1" hidden="1" x14ac:dyDescent="0.25"/>
    <row r="71" s="279" customFormat="1" hidden="1" x14ac:dyDescent="0.25"/>
    <row r="72" s="279" customFormat="1" hidden="1" x14ac:dyDescent="0.25"/>
    <row r="73" s="279" customFormat="1" hidden="1" x14ac:dyDescent="0.25"/>
    <row r="74" s="279" customFormat="1" hidden="1" x14ac:dyDescent="0.25"/>
    <row r="75" s="279" customFormat="1" hidden="1" x14ac:dyDescent="0.25"/>
    <row r="76" s="279" customFormat="1" hidden="1" x14ac:dyDescent="0.25"/>
    <row r="77" s="279" customFormat="1" hidden="1" x14ac:dyDescent="0.25"/>
    <row r="78" s="279" customFormat="1" hidden="1" x14ac:dyDescent="0.25"/>
    <row r="79" s="279" customFormat="1" hidden="1" x14ac:dyDescent="0.25"/>
    <row r="80" s="279" customFormat="1" hidden="1" x14ac:dyDescent="0.25"/>
    <row r="81" s="279" customFormat="1" hidden="1" x14ac:dyDescent="0.25"/>
    <row r="82" s="279" customFormat="1" hidden="1" x14ac:dyDescent="0.25"/>
    <row r="83" s="279" customFormat="1" hidden="1" x14ac:dyDescent="0.25"/>
    <row r="84" s="279" customFormat="1" hidden="1" x14ac:dyDescent="0.25"/>
    <row r="85" s="279" customFormat="1" hidden="1" x14ac:dyDescent="0.25"/>
    <row r="86" s="279" customFormat="1" hidden="1" x14ac:dyDescent="0.25"/>
    <row r="87" s="279" customFormat="1" hidden="1" x14ac:dyDescent="0.25"/>
    <row r="88" s="279" customFormat="1" hidden="1" x14ac:dyDescent="0.25"/>
    <row r="89" s="279" customFormat="1" hidden="1" x14ac:dyDescent="0.25"/>
    <row r="90" s="279" customFormat="1" hidden="1" x14ac:dyDescent="0.25"/>
    <row r="91" s="279" customFormat="1" hidden="1" x14ac:dyDescent="0.25"/>
    <row r="92" s="279" customFormat="1" hidden="1" x14ac:dyDescent="0.25"/>
    <row r="93" s="279" customFormat="1" hidden="1" x14ac:dyDescent="0.25"/>
    <row r="94" s="279" customFormat="1" hidden="1" x14ac:dyDescent="0.25"/>
    <row r="95" s="279" customFormat="1" hidden="1" x14ac:dyDescent="0.25"/>
    <row r="96" s="279" customFormat="1" hidden="1" x14ac:dyDescent="0.25"/>
    <row r="97" s="279" customFormat="1" hidden="1" x14ac:dyDescent="0.25"/>
    <row r="98" s="279" customFormat="1" hidden="1" x14ac:dyDescent="0.25"/>
    <row r="99" s="279" customFormat="1" hidden="1" x14ac:dyDescent="0.25"/>
    <row r="100" s="279" customFormat="1" hidden="1" x14ac:dyDescent="0.25"/>
    <row r="101" s="279" customFormat="1" hidden="1" x14ac:dyDescent="0.25"/>
    <row r="102" s="279" customFormat="1" hidden="1" x14ac:dyDescent="0.25"/>
    <row r="103" s="279" customFormat="1" hidden="1" x14ac:dyDescent="0.25"/>
    <row r="104" s="279" customFormat="1" hidden="1" x14ac:dyDescent="0.25"/>
    <row r="105" s="279" customFormat="1" hidden="1" x14ac:dyDescent="0.25"/>
    <row r="106" s="279" customFormat="1" hidden="1" x14ac:dyDescent="0.25"/>
    <row r="107" s="279" customFormat="1" hidden="1" x14ac:dyDescent="0.25"/>
    <row r="108" s="279" customFormat="1" hidden="1" x14ac:dyDescent="0.25"/>
    <row r="109" s="279" customFormat="1" hidden="1" x14ac:dyDescent="0.25"/>
    <row r="110" s="279" customFormat="1" hidden="1" x14ac:dyDescent="0.25"/>
    <row r="111" s="279" customFormat="1" hidden="1" x14ac:dyDescent="0.25"/>
    <row r="112" s="279" customFormat="1" hidden="1" x14ac:dyDescent="0.25"/>
    <row r="113" s="279" customFormat="1" hidden="1" x14ac:dyDescent="0.25"/>
    <row r="114" s="279" customFormat="1" hidden="1" x14ac:dyDescent="0.25"/>
    <row r="115" s="279" customFormat="1" hidden="1" x14ac:dyDescent="0.25"/>
    <row r="116" s="279" customFormat="1" hidden="1" x14ac:dyDescent="0.25"/>
    <row r="117" s="279" customFormat="1" hidden="1" x14ac:dyDescent="0.25"/>
    <row r="118" s="279" customFormat="1" hidden="1" x14ac:dyDescent="0.25"/>
    <row r="119" s="279" customFormat="1" hidden="1" x14ac:dyDescent="0.25"/>
    <row r="120" s="279" customFormat="1" hidden="1" x14ac:dyDescent="0.25"/>
    <row r="121" s="279" customFormat="1" hidden="1" x14ac:dyDescent="0.25"/>
    <row r="122" s="279" customFormat="1" hidden="1" x14ac:dyDescent="0.25"/>
    <row r="123" s="279" customFormat="1" hidden="1" x14ac:dyDescent="0.25"/>
    <row r="124" s="279" customFormat="1" hidden="1" x14ac:dyDescent="0.25"/>
    <row r="125" s="279" customFormat="1" hidden="1" x14ac:dyDescent="0.25"/>
    <row r="126" s="279" customFormat="1" hidden="1" x14ac:dyDescent="0.25"/>
    <row r="127" s="279" customFormat="1" hidden="1" x14ac:dyDescent="0.25"/>
    <row r="128" s="279" customFormat="1" hidden="1" x14ac:dyDescent="0.25"/>
    <row r="129" s="279" customFormat="1" hidden="1" x14ac:dyDescent="0.25"/>
    <row r="130" s="279" customFormat="1" hidden="1" x14ac:dyDescent="0.25"/>
    <row r="131" s="279" customFormat="1" hidden="1" x14ac:dyDescent="0.25"/>
    <row r="132" s="279" customFormat="1" hidden="1" x14ac:dyDescent="0.25"/>
    <row r="133" s="279" customFormat="1" hidden="1" x14ac:dyDescent="0.25"/>
    <row r="134" s="279" customFormat="1" hidden="1" x14ac:dyDescent="0.25"/>
    <row r="135" s="279" customFormat="1" hidden="1" x14ac:dyDescent="0.25"/>
    <row r="136" s="279" customFormat="1" hidden="1" x14ac:dyDescent="0.25"/>
    <row r="137" s="279" customFormat="1" hidden="1" x14ac:dyDescent="0.25"/>
    <row r="138" s="279" customFormat="1" hidden="1" x14ac:dyDescent="0.25"/>
    <row r="139" s="279" customFormat="1" hidden="1" x14ac:dyDescent="0.25"/>
    <row r="140" s="279" customFormat="1" hidden="1" x14ac:dyDescent="0.25"/>
    <row r="141" s="279" customFormat="1" hidden="1" x14ac:dyDescent="0.25"/>
    <row r="142" s="279" customFormat="1" hidden="1" x14ac:dyDescent="0.25"/>
    <row r="143" s="279" customFormat="1" hidden="1" x14ac:dyDescent="0.25"/>
    <row r="144" s="279" customFormat="1" hidden="1" x14ac:dyDescent="0.25"/>
    <row r="145" s="279" customFormat="1" hidden="1" x14ac:dyDescent="0.25"/>
    <row r="146" s="279" customFormat="1" hidden="1" x14ac:dyDescent="0.25"/>
    <row r="147" s="279" customFormat="1" hidden="1" x14ac:dyDescent="0.25"/>
    <row r="148" s="279" customFormat="1" hidden="1" x14ac:dyDescent="0.25"/>
    <row r="149" s="279" customFormat="1" hidden="1" x14ac:dyDescent="0.25"/>
    <row r="150" s="279" customFormat="1" hidden="1" x14ac:dyDescent="0.25"/>
    <row r="151" s="279" customFormat="1" hidden="1" x14ac:dyDescent="0.25"/>
    <row r="152" s="279" customFormat="1" hidden="1" x14ac:dyDescent="0.25"/>
    <row r="153" s="279" customFormat="1" hidden="1" x14ac:dyDescent="0.25"/>
    <row r="154" s="279" customFormat="1" hidden="1" x14ac:dyDescent="0.25"/>
    <row r="155" s="279" customFormat="1" hidden="1" x14ac:dyDescent="0.25"/>
    <row r="156" s="279" customFormat="1" hidden="1" x14ac:dyDescent="0.25"/>
    <row r="157" s="279" customFormat="1" hidden="1" x14ac:dyDescent="0.25"/>
    <row r="158" s="279" customFormat="1" hidden="1" x14ac:dyDescent="0.25"/>
    <row r="159" s="279" customFormat="1" hidden="1" x14ac:dyDescent="0.25"/>
    <row r="160" s="279" customFormat="1" hidden="1" x14ac:dyDescent="0.25"/>
    <row r="161" s="279" customFormat="1" hidden="1" x14ac:dyDescent="0.25"/>
    <row r="162" s="279" customFormat="1" hidden="1" x14ac:dyDescent="0.25"/>
    <row r="163" s="279" customFormat="1" hidden="1" x14ac:dyDescent="0.25"/>
    <row r="164" s="279" customFormat="1" hidden="1" x14ac:dyDescent="0.25"/>
    <row r="165" s="279" customFormat="1" hidden="1" x14ac:dyDescent="0.25"/>
    <row r="166" s="279" customFormat="1" hidden="1" x14ac:dyDescent="0.25"/>
    <row r="167" s="279" customFormat="1" hidden="1" x14ac:dyDescent="0.25"/>
    <row r="168" s="279" customFormat="1" hidden="1" x14ac:dyDescent="0.25"/>
    <row r="169" s="279" customFormat="1" hidden="1" x14ac:dyDescent="0.25"/>
    <row r="170" s="279" customFormat="1" hidden="1" x14ac:dyDescent="0.25"/>
    <row r="171" s="279" customFormat="1" hidden="1" x14ac:dyDescent="0.25"/>
    <row r="172" s="279" customFormat="1" hidden="1" x14ac:dyDescent="0.25"/>
    <row r="173" s="279" customFormat="1" hidden="1" x14ac:dyDescent="0.25"/>
    <row r="174" s="279" customFormat="1" hidden="1" x14ac:dyDescent="0.25"/>
    <row r="175" s="279" customFormat="1" hidden="1" x14ac:dyDescent="0.25"/>
    <row r="176" s="279" customFormat="1" hidden="1" x14ac:dyDescent="0.25"/>
    <row r="177" s="279" customFormat="1" hidden="1" x14ac:dyDescent="0.25"/>
    <row r="178" s="279" customFormat="1" hidden="1" x14ac:dyDescent="0.25"/>
    <row r="179" s="279" customFormat="1" hidden="1" x14ac:dyDescent="0.25"/>
    <row r="180" s="279" customFormat="1" hidden="1" x14ac:dyDescent="0.25"/>
    <row r="181" s="279" customFormat="1" hidden="1" x14ac:dyDescent="0.25"/>
    <row r="182" s="279" customFormat="1" hidden="1" x14ac:dyDescent="0.25"/>
    <row r="183" s="279" customFormat="1" hidden="1" x14ac:dyDescent="0.25"/>
    <row r="184" s="279" customFormat="1" hidden="1" x14ac:dyDescent="0.25"/>
    <row r="185" s="279" customFormat="1" hidden="1" x14ac:dyDescent="0.25"/>
    <row r="186" s="279" customFormat="1" hidden="1" x14ac:dyDescent="0.25"/>
    <row r="187" s="279" customFormat="1" hidden="1" x14ac:dyDescent="0.25"/>
    <row r="188" s="279" customFormat="1" hidden="1" x14ac:dyDescent="0.25"/>
    <row r="189" s="279" customFormat="1" hidden="1" x14ac:dyDescent="0.25"/>
    <row r="190" s="279" customFormat="1" hidden="1" x14ac:dyDescent="0.25"/>
    <row r="191" s="279" customFormat="1" hidden="1" x14ac:dyDescent="0.25"/>
    <row r="192" s="279" customFormat="1" hidden="1" x14ac:dyDescent="0.25"/>
    <row r="193" s="279" customFormat="1" hidden="1" x14ac:dyDescent="0.25"/>
  </sheetData>
  <mergeCells count="9">
    <mergeCell ref="N8:S8"/>
    <mergeCell ref="A6:S6"/>
    <mergeCell ref="A8:A9"/>
    <mergeCell ref="B8:B9"/>
    <mergeCell ref="C8:I8"/>
    <mergeCell ref="J8:M8"/>
    <mergeCell ref="A4:S4"/>
    <mergeCell ref="A5:S5"/>
    <mergeCell ref="A3:S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7"/>
  <sheetViews>
    <sheetView zoomScale="70" zoomScaleNormal="70" workbookViewId="0"/>
  </sheetViews>
  <sheetFormatPr baseColWidth="10" defaultColWidth="0" defaultRowHeight="15.75" zeroHeight="1" x14ac:dyDescent="0.25"/>
  <cols>
    <col min="1" max="1" width="79.5703125" style="132" customWidth="1"/>
    <col min="2" max="6" width="18.140625" style="132" customWidth="1"/>
    <col min="7" max="16384" width="30" style="132" hidden="1"/>
  </cols>
  <sheetData>
    <row r="1" spans="1:6" s="38" customFormat="1" x14ac:dyDescent="0.25">
      <c r="A1" s="165" t="s">
        <v>307</v>
      </c>
      <c r="B1" s="65"/>
      <c r="C1" s="65"/>
      <c r="D1" s="65"/>
      <c r="E1" s="65"/>
      <c r="F1" s="65"/>
    </row>
    <row r="2" spans="1:6" s="38" customFormat="1" x14ac:dyDescent="0.25">
      <c r="A2" s="65"/>
      <c r="B2" s="65"/>
      <c r="C2" s="65"/>
      <c r="D2" s="65"/>
      <c r="E2" s="65"/>
      <c r="F2" s="65"/>
    </row>
    <row r="3" spans="1:6" s="38" customFormat="1" x14ac:dyDescent="0.25">
      <c r="A3" s="230" t="s">
        <v>98</v>
      </c>
      <c r="B3" s="230"/>
      <c r="C3" s="230"/>
      <c r="D3" s="230"/>
      <c r="E3" s="230"/>
      <c r="F3" s="230"/>
    </row>
    <row r="4" spans="1:6" s="38" customFormat="1" x14ac:dyDescent="0.25">
      <c r="A4" s="230" t="s">
        <v>42</v>
      </c>
      <c r="B4" s="230"/>
      <c r="C4" s="230"/>
      <c r="D4" s="230"/>
      <c r="E4" s="230"/>
      <c r="F4" s="230"/>
    </row>
    <row r="5" spans="1:6" s="38" customFormat="1" x14ac:dyDescent="0.25">
      <c r="A5" s="230" t="s">
        <v>93</v>
      </c>
      <c r="B5" s="230"/>
      <c r="C5" s="230"/>
      <c r="D5" s="230"/>
      <c r="E5" s="230"/>
      <c r="F5" s="230"/>
    </row>
    <row r="6" spans="1:6" s="38" customFormat="1" x14ac:dyDescent="0.25">
      <c r="A6" s="230" t="s">
        <v>219</v>
      </c>
      <c r="B6" s="230"/>
      <c r="C6" s="230"/>
      <c r="D6" s="230"/>
      <c r="E6" s="230"/>
      <c r="F6" s="230"/>
    </row>
    <row r="7" spans="1:6" s="38" customFormat="1" x14ac:dyDescent="0.25">
      <c r="A7" s="48"/>
      <c r="B7" s="166"/>
      <c r="C7" s="166"/>
      <c r="D7" s="65"/>
      <c r="E7" s="65"/>
      <c r="F7" s="166"/>
    </row>
    <row r="8" spans="1:6" s="38" customFormat="1" ht="63" x14ac:dyDescent="0.25">
      <c r="A8" s="167" t="s">
        <v>43</v>
      </c>
      <c r="B8" s="126" t="s">
        <v>22</v>
      </c>
      <c r="C8" s="167" t="s">
        <v>94</v>
      </c>
      <c r="D8" s="167" t="s">
        <v>95</v>
      </c>
      <c r="E8" s="167" t="s">
        <v>96</v>
      </c>
      <c r="F8" s="126" t="s">
        <v>97</v>
      </c>
    </row>
    <row r="9" spans="1:6" s="38" customFormat="1" x14ac:dyDescent="0.25">
      <c r="A9" s="168"/>
      <c r="B9" s="169"/>
      <c r="C9" s="169"/>
      <c r="D9" s="170"/>
      <c r="E9" s="170"/>
      <c r="F9" s="169"/>
    </row>
    <row r="10" spans="1:6" s="38" customFormat="1" x14ac:dyDescent="0.25">
      <c r="A10" s="78" t="s">
        <v>22</v>
      </c>
      <c r="B10" s="171">
        <f>B12+B20+B23+B30+B37+B45+B53+B62+B70+B78+B86+B96+B100+B107+B112</f>
        <v>227094</v>
      </c>
      <c r="C10" s="171">
        <f>+C12+C20+C23+C30+C37+C45+C53+C62+C70+C78+C86+C96+C100+C107+C112</f>
        <v>73679</v>
      </c>
      <c r="D10" s="79">
        <f>+D12+D20+D23+D30+D37+D45+D53+D62+D70+D78+D86+D96+D100+D107+D112</f>
        <v>97204</v>
      </c>
      <c r="E10" s="79">
        <f>+E12+E20+E23+E30+E37+E45+E53+E62+E70+E78+E86+E96+E100+E107+E112</f>
        <v>56163</v>
      </c>
      <c r="F10" s="171">
        <f>+F12+F20+F23+F30+F37+F45+F53+F62+F70+F78+F86+F96+F100+F107+F112</f>
        <v>48</v>
      </c>
    </row>
    <row r="11" spans="1:6" s="38" customFormat="1" x14ac:dyDescent="0.25">
      <c r="A11" s="81"/>
      <c r="B11" s="172"/>
      <c r="C11" s="172"/>
      <c r="D11" s="87"/>
      <c r="E11" s="88"/>
      <c r="F11" s="172"/>
    </row>
    <row r="12" spans="1:6" s="38" customFormat="1" x14ac:dyDescent="0.25">
      <c r="A12" s="173" t="s">
        <v>57</v>
      </c>
      <c r="B12" s="171">
        <f t="shared" ref="B12:F12" si="0">SUM(B13:B18)</f>
        <v>22898</v>
      </c>
      <c r="C12" s="171">
        <f t="shared" si="0"/>
        <v>7721</v>
      </c>
      <c r="D12" s="79">
        <f t="shared" si="0"/>
        <v>9997</v>
      </c>
      <c r="E12" s="79">
        <f t="shared" si="0"/>
        <v>5176</v>
      </c>
      <c r="F12" s="171">
        <f t="shared" si="0"/>
        <v>4</v>
      </c>
    </row>
    <row r="13" spans="1:6" s="38" customFormat="1" x14ac:dyDescent="0.25">
      <c r="A13" s="174" t="s">
        <v>155</v>
      </c>
      <c r="B13" s="172">
        <f t="shared" ref="B13:B18" si="1">SUM(C13:F13)</f>
        <v>13472</v>
      </c>
      <c r="C13" s="172">
        <v>4678</v>
      </c>
      <c r="D13" s="172">
        <v>5894</v>
      </c>
      <c r="E13" s="172">
        <v>2900</v>
      </c>
      <c r="F13" s="172">
        <v>0</v>
      </c>
    </row>
    <row r="14" spans="1:6" s="38" customFormat="1" x14ac:dyDescent="0.25">
      <c r="A14" s="174" t="s">
        <v>29</v>
      </c>
      <c r="B14" s="172">
        <f t="shared" si="1"/>
        <v>1648</v>
      </c>
      <c r="C14" s="172">
        <v>502</v>
      </c>
      <c r="D14" s="172">
        <v>737</v>
      </c>
      <c r="E14" s="172">
        <v>408</v>
      </c>
      <c r="F14" s="172">
        <v>1</v>
      </c>
    </row>
    <row r="15" spans="1:6" s="38" customFormat="1" x14ac:dyDescent="0.25">
      <c r="A15" s="174" t="s">
        <v>72</v>
      </c>
      <c r="B15" s="172">
        <f t="shared" si="1"/>
        <v>3631</v>
      </c>
      <c r="C15" s="172">
        <v>1173</v>
      </c>
      <c r="D15" s="172">
        <v>1604</v>
      </c>
      <c r="E15" s="172">
        <v>854</v>
      </c>
      <c r="F15" s="172">
        <v>0</v>
      </c>
    </row>
    <row r="16" spans="1:6" s="38" customFormat="1" x14ac:dyDescent="0.25">
      <c r="A16" s="38" t="s">
        <v>224</v>
      </c>
      <c r="B16" s="172">
        <f t="shared" si="1"/>
        <v>888</v>
      </c>
      <c r="C16" s="172">
        <v>281</v>
      </c>
      <c r="D16" s="172">
        <v>370</v>
      </c>
      <c r="E16" s="172">
        <v>234</v>
      </c>
      <c r="F16" s="172">
        <v>3</v>
      </c>
    </row>
    <row r="17" spans="1:6" s="38" customFormat="1" x14ac:dyDescent="0.25">
      <c r="A17" s="38" t="s">
        <v>225</v>
      </c>
      <c r="B17" s="172">
        <f t="shared" si="1"/>
        <v>40</v>
      </c>
      <c r="C17" s="172">
        <v>9</v>
      </c>
      <c r="D17" s="172">
        <v>22</v>
      </c>
      <c r="E17" s="172">
        <v>9</v>
      </c>
      <c r="F17" s="172">
        <v>0</v>
      </c>
    </row>
    <row r="18" spans="1:6" s="38" customFormat="1" x14ac:dyDescent="0.25">
      <c r="A18" s="38" t="s">
        <v>226</v>
      </c>
      <c r="B18" s="172">
        <f t="shared" si="1"/>
        <v>3219</v>
      </c>
      <c r="C18" s="172">
        <v>1078</v>
      </c>
      <c r="D18" s="172">
        <v>1370</v>
      </c>
      <c r="E18" s="172">
        <v>771</v>
      </c>
      <c r="F18" s="172">
        <v>0</v>
      </c>
    </row>
    <row r="19" spans="1:6" s="38" customFormat="1" x14ac:dyDescent="0.25">
      <c r="A19" s="175"/>
      <c r="B19" s="172"/>
      <c r="C19" s="172"/>
      <c r="D19" s="87"/>
      <c r="E19" s="88"/>
      <c r="F19" s="172"/>
    </row>
    <row r="20" spans="1:6" s="38" customFormat="1" x14ac:dyDescent="0.25">
      <c r="A20" s="173" t="s">
        <v>58</v>
      </c>
      <c r="B20" s="171">
        <f t="shared" ref="B20:F20" si="2">SUM(B21)</f>
        <v>27635</v>
      </c>
      <c r="C20" s="171">
        <f t="shared" si="2"/>
        <v>7772</v>
      </c>
      <c r="D20" s="79">
        <f t="shared" si="2"/>
        <v>12412</v>
      </c>
      <c r="E20" s="79">
        <f t="shared" si="2"/>
        <v>7450</v>
      </c>
      <c r="F20" s="171">
        <f t="shared" si="2"/>
        <v>1</v>
      </c>
    </row>
    <row r="21" spans="1:6" s="38" customFormat="1" x14ac:dyDescent="0.25">
      <c r="A21" s="174" t="s">
        <v>156</v>
      </c>
      <c r="B21" s="172">
        <f>SUM(C21:F21)</f>
        <v>27635</v>
      </c>
      <c r="C21" s="172">
        <v>7772</v>
      </c>
      <c r="D21" s="172">
        <v>12412</v>
      </c>
      <c r="E21" s="172">
        <v>7450</v>
      </c>
      <c r="F21" s="172">
        <v>1</v>
      </c>
    </row>
    <row r="22" spans="1:6" s="38" customFormat="1" x14ac:dyDescent="0.25">
      <c r="A22" s="176"/>
      <c r="B22" s="172"/>
      <c r="C22" s="172"/>
      <c r="D22" s="87"/>
      <c r="E22" s="88"/>
      <c r="F22" s="172"/>
    </row>
    <row r="23" spans="1:6" s="38" customFormat="1" x14ac:dyDescent="0.25">
      <c r="A23" s="173" t="s">
        <v>59</v>
      </c>
      <c r="B23" s="171">
        <f t="shared" ref="B23:F23" si="3">SUM(B24:B28)</f>
        <v>22335</v>
      </c>
      <c r="C23" s="171">
        <f t="shared" si="3"/>
        <v>6792</v>
      </c>
      <c r="D23" s="79">
        <f t="shared" si="3"/>
        <v>9315</v>
      </c>
      <c r="E23" s="79">
        <f t="shared" si="3"/>
        <v>6224</v>
      </c>
      <c r="F23" s="171">
        <f t="shared" si="3"/>
        <v>4</v>
      </c>
    </row>
    <row r="24" spans="1:6" s="38" customFormat="1" x14ac:dyDescent="0.25">
      <c r="A24" s="174" t="s">
        <v>157</v>
      </c>
      <c r="B24" s="172">
        <f>SUM(C24:F24)</f>
        <v>7361</v>
      </c>
      <c r="C24" s="172">
        <v>2175</v>
      </c>
      <c r="D24" s="172">
        <v>3083</v>
      </c>
      <c r="E24" s="172">
        <v>2102</v>
      </c>
      <c r="F24" s="172">
        <v>1</v>
      </c>
    </row>
    <row r="25" spans="1:6" s="38" customFormat="1" x14ac:dyDescent="0.25">
      <c r="A25" s="174" t="s">
        <v>74</v>
      </c>
      <c r="B25" s="172">
        <f>SUM(C25:F25)</f>
        <v>6140</v>
      </c>
      <c r="C25" s="172">
        <v>1898</v>
      </c>
      <c r="D25" s="172">
        <v>2561</v>
      </c>
      <c r="E25" s="172">
        <v>1680</v>
      </c>
      <c r="F25" s="172">
        <v>1</v>
      </c>
    </row>
    <row r="26" spans="1:6" s="38" customFormat="1" x14ac:dyDescent="0.25">
      <c r="A26" s="174" t="s">
        <v>73</v>
      </c>
      <c r="B26" s="172">
        <f>SUM(C26:F26)</f>
        <v>3856</v>
      </c>
      <c r="C26" s="172">
        <v>1139</v>
      </c>
      <c r="D26" s="172">
        <v>1608</v>
      </c>
      <c r="E26" s="172">
        <v>1108</v>
      </c>
      <c r="F26" s="172">
        <v>1</v>
      </c>
    </row>
    <row r="27" spans="1:6" s="38" customFormat="1" x14ac:dyDescent="0.25">
      <c r="A27" s="38" t="s">
        <v>227</v>
      </c>
      <c r="B27" s="172">
        <f>SUM(C27:F27)</f>
        <v>3894</v>
      </c>
      <c r="C27" s="172">
        <v>1270</v>
      </c>
      <c r="D27" s="172">
        <v>1585</v>
      </c>
      <c r="E27" s="172">
        <v>1038</v>
      </c>
      <c r="F27" s="172">
        <v>1</v>
      </c>
    </row>
    <row r="28" spans="1:6" s="38" customFormat="1" x14ac:dyDescent="0.25">
      <c r="A28" s="38" t="s">
        <v>228</v>
      </c>
      <c r="B28" s="172">
        <f>SUM(C28:F28)</f>
        <v>1084</v>
      </c>
      <c r="C28" s="172">
        <v>310</v>
      </c>
      <c r="D28" s="172">
        <v>478</v>
      </c>
      <c r="E28" s="172">
        <v>296</v>
      </c>
      <c r="F28" s="172">
        <v>0</v>
      </c>
    </row>
    <row r="29" spans="1:6" s="38" customFormat="1" x14ac:dyDescent="0.25">
      <c r="A29" s="176"/>
      <c r="B29" s="172"/>
      <c r="C29" s="172"/>
      <c r="D29" s="87"/>
      <c r="E29" s="88"/>
      <c r="F29" s="172"/>
    </row>
    <row r="30" spans="1:6" s="38" customFormat="1" x14ac:dyDescent="0.25">
      <c r="A30" s="173" t="s">
        <v>60</v>
      </c>
      <c r="B30" s="171">
        <f t="shared" ref="B30:F30" si="4">SUM(B31:B35)</f>
        <v>17719</v>
      </c>
      <c r="C30" s="171">
        <f t="shared" si="4"/>
        <v>5940</v>
      </c>
      <c r="D30" s="79">
        <f t="shared" si="4"/>
        <v>7318</v>
      </c>
      <c r="E30" s="79">
        <f t="shared" si="4"/>
        <v>4461</v>
      </c>
      <c r="F30" s="171">
        <f t="shared" si="4"/>
        <v>0</v>
      </c>
    </row>
    <row r="31" spans="1:6" s="38" customFormat="1" x14ac:dyDescent="0.25">
      <c r="A31" s="177" t="s">
        <v>158</v>
      </c>
      <c r="B31" s="172">
        <f>SUM(C31:F31)</f>
        <v>14598</v>
      </c>
      <c r="C31" s="172">
        <v>4918</v>
      </c>
      <c r="D31" s="172">
        <v>6035</v>
      </c>
      <c r="E31" s="172">
        <v>3645</v>
      </c>
      <c r="F31" s="172">
        <v>0</v>
      </c>
    </row>
    <row r="32" spans="1:6" s="38" customFormat="1" x14ac:dyDescent="0.25">
      <c r="A32" s="38" t="s">
        <v>229</v>
      </c>
      <c r="B32" s="172">
        <f>SUM(C32:F32)</f>
        <v>1066</v>
      </c>
      <c r="C32" s="172">
        <v>327</v>
      </c>
      <c r="D32" s="172">
        <v>448</v>
      </c>
      <c r="E32" s="172">
        <v>291</v>
      </c>
      <c r="F32" s="172">
        <v>0</v>
      </c>
    </row>
    <row r="33" spans="1:6" s="38" customFormat="1" x14ac:dyDescent="0.25">
      <c r="A33" s="38" t="s">
        <v>230</v>
      </c>
      <c r="B33" s="172">
        <f>SUM(C33:F33)</f>
        <v>141</v>
      </c>
      <c r="C33" s="172">
        <v>50</v>
      </c>
      <c r="D33" s="172">
        <v>63</v>
      </c>
      <c r="E33" s="172">
        <v>28</v>
      </c>
      <c r="F33" s="172">
        <v>0</v>
      </c>
    </row>
    <row r="34" spans="1:6" s="38" customFormat="1" x14ac:dyDescent="0.25">
      <c r="A34" s="38" t="s">
        <v>231</v>
      </c>
      <c r="B34" s="172">
        <f>SUM(C34:F34)</f>
        <v>294</v>
      </c>
      <c r="C34" s="172">
        <v>99</v>
      </c>
      <c r="D34" s="172">
        <v>140</v>
      </c>
      <c r="E34" s="172">
        <v>55</v>
      </c>
      <c r="F34" s="172">
        <v>0</v>
      </c>
    </row>
    <row r="35" spans="1:6" s="38" customFormat="1" x14ac:dyDescent="0.25">
      <c r="A35" s="38" t="s">
        <v>232</v>
      </c>
      <c r="B35" s="172">
        <f>SUM(C35:F35)</f>
        <v>1620</v>
      </c>
      <c r="C35" s="172">
        <v>546</v>
      </c>
      <c r="D35" s="172">
        <v>632</v>
      </c>
      <c r="E35" s="172">
        <v>442</v>
      </c>
      <c r="F35" s="172">
        <v>0</v>
      </c>
    </row>
    <row r="36" spans="1:6" s="38" customFormat="1" x14ac:dyDescent="0.25">
      <c r="A36" s="176"/>
      <c r="B36" s="172"/>
      <c r="C36" s="172"/>
      <c r="D36" s="87"/>
      <c r="E36" s="88"/>
      <c r="F36" s="172"/>
    </row>
    <row r="37" spans="1:6" s="38" customFormat="1" x14ac:dyDescent="0.25">
      <c r="A37" s="173" t="s">
        <v>61</v>
      </c>
      <c r="B37" s="171">
        <f t="shared" ref="B37:F37" si="5">SUM(B38:B43)</f>
        <v>11598</v>
      </c>
      <c r="C37" s="171">
        <f t="shared" si="5"/>
        <v>3883</v>
      </c>
      <c r="D37" s="79">
        <f t="shared" si="5"/>
        <v>4734</v>
      </c>
      <c r="E37" s="79">
        <f t="shared" si="5"/>
        <v>2957</v>
      </c>
      <c r="F37" s="171">
        <f t="shared" si="5"/>
        <v>24</v>
      </c>
    </row>
    <row r="38" spans="1:6" s="38" customFormat="1" x14ac:dyDescent="0.25">
      <c r="A38" s="174" t="s">
        <v>159</v>
      </c>
      <c r="B38" s="172">
        <f t="shared" ref="B38:B43" si="6">SUM(C38:F38)</f>
        <v>2447</v>
      </c>
      <c r="C38" s="172">
        <v>755</v>
      </c>
      <c r="D38" s="172">
        <v>972</v>
      </c>
      <c r="E38" s="172">
        <v>719</v>
      </c>
      <c r="F38" s="172">
        <v>1</v>
      </c>
    </row>
    <row r="39" spans="1:6" s="38" customFormat="1" x14ac:dyDescent="0.25">
      <c r="A39" s="174" t="s">
        <v>47</v>
      </c>
      <c r="B39" s="172">
        <f t="shared" si="6"/>
        <v>519</v>
      </c>
      <c r="C39" s="172">
        <v>0</v>
      </c>
      <c r="D39" s="172">
        <v>0</v>
      </c>
      <c r="E39" s="172">
        <v>519</v>
      </c>
      <c r="F39" s="172">
        <v>0</v>
      </c>
    </row>
    <row r="40" spans="1:6" s="38" customFormat="1" x14ac:dyDescent="0.25">
      <c r="A40" s="38" t="s">
        <v>233</v>
      </c>
      <c r="B40" s="172">
        <f t="shared" si="6"/>
        <v>743</v>
      </c>
      <c r="C40" s="172">
        <v>253</v>
      </c>
      <c r="D40" s="172">
        <v>382</v>
      </c>
      <c r="E40" s="172">
        <v>107</v>
      </c>
      <c r="F40" s="172">
        <v>1</v>
      </c>
    </row>
    <row r="41" spans="1:6" s="38" customFormat="1" x14ac:dyDescent="0.25">
      <c r="A41" s="38" t="s">
        <v>234</v>
      </c>
      <c r="B41" s="172">
        <f t="shared" si="6"/>
        <v>1491</v>
      </c>
      <c r="C41" s="172">
        <v>484</v>
      </c>
      <c r="D41" s="172">
        <v>588</v>
      </c>
      <c r="E41" s="172">
        <v>415</v>
      </c>
      <c r="F41" s="172">
        <v>4</v>
      </c>
    </row>
    <row r="42" spans="1:6" s="38" customFormat="1" x14ac:dyDescent="0.25">
      <c r="A42" s="38" t="s">
        <v>235</v>
      </c>
      <c r="B42" s="172">
        <f t="shared" si="6"/>
        <v>924</v>
      </c>
      <c r="C42" s="172">
        <v>295</v>
      </c>
      <c r="D42" s="172">
        <v>375</v>
      </c>
      <c r="E42" s="172">
        <v>241</v>
      </c>
      <c r="F42" s="172">
        <v>13</v>
      </c>
    </row>
    <row r="43" spans="1:6" s="38" customFormat="1" x14ac:dyDescent="0.25">
      <c r="A43" s="39" t="s">
        <v>160</v>
      </c>
      <c r="B43" s="172">
        <f t="shared" si="6"/>
        <v>5474</v>
      </c>
      <c r="C43" s="172">
        <v>2096</v>
      </c>
      <c r="D43" s="172">
        <v>2417</v>
      </c>
      <c r="E43" s="172">
        <v>956</v>
      </c>
      <c r="F43" s="172">
        <v>5</v>
      </c>
    </row>
    <row r="44" spans="1:6" s="38" customFormat="1" x14ac:dyDescent="0.25">
      <c r="A44" s="176"/>
      <c r="B44" s="172"/>
      <c r="C44" s="172"/>
      <c r="D44" s="87"/>
      <c r="E44" s="88"/>
      <c r="F44" s="172"/>
    </row>
    <row r="45" spans="1:6" s="38" customFormat="1" x14ac:dyDescent="0.25">
      <c r="A45" s="173" t="s">
        <v>62</v>
      </c>
      <c r="B45" s="171">
        <f t="shared" ref="B45:F45" si="7">SUM(B46:B51)</f>
        <v>18581</v>
      </c>
      <c r="C45" s="171">
        <f t="shared" si="7"/>
        <v>5898</v>
      </c>
      <c r="D45" s="79">
        <f t="shared" si="7"/>
        <v>7888</v>
      </c>
      <c r="E45" s="79">
        <f t="shared" si="7"/>
        <v>4791</v>
      </c>
      <c r="F45" s="171">
        <f t="shared" si="7"/>
        <v>4</v>
      </c>
    </row>
    <row r="46" spans="1:6" s="38" customFormat="1" x14ac:dyDescent="0.25">
      <c r="A46" s="174" t="s">
        <v>161</v>
      </c>
      <c r="B46" s="172">
        <f t="shared" ref="B46:B51" si="8">SUM(C46:F46)</f>
        <v>3443</v>
      </c>
      <c r="C46" s="172">
        <v>1078</v>
      </c>
      <c r="D46" s="172">
        <v>1421</v>
      </c>
      <c r="E46" s="172">
        <v>944</v>
      </c>
      <c r="F46" s="172">
        <v>0</v>
      </c>
    </row>
    <row r="47" spans="1:6" s="38" customFormat="1" x14ac:dyDescent="0.25">
      <c r="A47" s="174" t="s">
        <v>80</v>
      </c>
      <c r="B47" s="172">
        <f t="shared" si="8"/>
        <v>8145</v>
      </c>
      <c r="C47" s="172">
        <v>2667</v>
      </c>
      <c r="D47" s="172">
        <v>3556</v>
      </c>
      <c r="E47" s="172">
        <v>1922</v>
      </c>
      <c r="F47" s="172">
        <v>0</v>
      </c>
    </row>
    <row r="48" spans="1:6" s="38" customFormat="1" x14ac:dyDescent="0.25">
      <c r="A48" s="38" t="s">
        <v>237</v>
      </c>
      <c r="B48" s="172">
        <f t="shared" si="8"/>
        <v>520</v>
      </c>
      <c r="C48" s="172">
        <v>156</v>
      </c>
      <c r="D48" s="172">
        <v>227</v>
      </c>
      <c r="E48" s="172">
        <v>136</v>
      </c>
      <c r="F48" s="172">
        <v>1</v>
      </c>
    </row>
    <row r="49" spans="1:6" s="38" customFormat="1" x14ac:dyDescent="0.25">
      <c r="A49" s="104" t="s">
        <v>238</v>
      </c>
      <c r="B49" s="172">
        <f t="shared" si="8"/>
        <v>1385</v>
      </c>
      <c r="C49" s="172">
        <v>422</v>
      </c>
      <c r="D49" s="172">
        <v>635</v>
      </c>
      <c r="E49" s="172">
        <v>328</v>
      </c>
      <c r="F49" s="172">
        <v>0</v>
      </c>
    </row>
    <row r="50" spans="1:6" s="38" customFormat="1" x14ac:dyDescent="0.25">
      <c r="A50" s="38" t="s">
        <v>239</v>
      </c>
      <c r="B50" s="172">
        <f t="shared" si="8"/>
        <v>2755</v>
      </c>
      <c r="C50" s="172">
        <v>845</v>
      </c>
      <c r="D50" s="172">
        <v>1107</v>
      </c>
      <c r="E50" s="172">
        <v>801</v>
      </c>
      <c r="F50" s="172">
        <v>2</v>
      </c>
    </row>
    <row r="51" spans="1:6" s="38" customFormat="1" x14ac:dyDescent="0.25">
      <c r="A51" s="38" t="s">
        <v>240</v>
      </c>
      <c r="B51" s="172">
        <f t="shared" si="8"/>
        <v>2333</v>
      </c>
      <c r="C51" s="172">
        <v>730</v>
      </c>
      <c r="D51" s="172">
        <v>942</v>
      </c>
      <c r="E51" s="172">
        <v>660</v>
      </c>
      <c r="F51" s="172">
        <v>1</v>
      </c>
    </row>
    <row r="52" spans="1:6" s="38" customFormat="1" x14ac:dyDescent="0.25">
      <c r="A52" s="176"/>
      <c r="B52" s="172"/>
      <c r="C52" s="172"/>
      <c r="D52" s="87"/>
      <c r="E52" s="88"/>
      <c r="F52" s="172"/>
    </row>
    <row r="53" spans="1:6" s="38" customFormat="1" x14ac:dyDescent="0.25">
      <c r="A53" s="173" t="s">
        <v>63</v>
      </c>
      <c r="B53" s="171">
        <f t="shared" ref="B53:F53" si="9">SUM(B54:B60)</f>
        <v>17934</v>
      </c>
      <c r="C53" s="171">
        <f t="shared" si="9"/>
        <v>5407</v>
      </c>
      <c r="D53" s="79">
        <f t="shared" si="9"/>
        <v>7557</v>
      </c>
      <c r="E53" s="79">
        <f t="shared" si="9"/>
        <v>4968</v>
      </c>
      <c r="F53" s="171">
        <f t="shared" si="9"/>
        <v>2</v>
      </c>
    </row>
    <row r="54" spans="1:6" s="38" customFormat="1" x14ac:dyDescent="0.25">
      <c r="A54" s="174" t="s">
        <v>75</v>
      </c>
      <c r="B54" s="172">
        <f t="shared" ref="B54:B60" si="10">SUM(C54:F54)</f>
        <v>10715</v>
      </c>
      <c r="C54" s="172">
        <v>3124</v>
      </c>
      <c r="D54" s="172">
        <v>4517</v>
      </c>
      <c r="E54" s="172">
        <v>3074</v>
      </c>
      <c r="F54" s="172">
        <v>0</v>
      </c>
    </row>
    <row r="55" spans="1:6" s="38" customFormat="1" x14ac:dyDescent="0.25">
      <c r="A55" s="174" t="s">
        <v>81</v>
      </c>
      <c r="B55" s="172">
        <f t="shared" si="10"/>
        <v>1028</v>
      </c>
      <c r="C55" s="172">
        <v>318</v>
      </c>
      <c r="D55" s="172">
        <v>416</v>
      </c>
      <c r="E55" s="172">
        <v>292</v>
      </c>
      <c r="F55" s="172">
        <v>2</v>
      </c>
    </row>
    <row r="56" spans="1:6" s="38" customFormat="1" x14ac:dyDescent="0.25">
      <c r="A56" s="174" t="s">
        <v>77</v>
      </c>
      <c r="B56" s="172">
        <f t="shared" si="10"/>
        <v>2909</v>
      </c>
      <c r="C56" s="172">
        <v>852</v>
      </c>
      <c r="D56" s="172">
        <v>1272</v>
      </c>
      <c r="E56" s="172">
        <v>785</v>
      </c>
      <c r="F56" s="172">
        <v>0</v>
      </c>
    </row>
    <row r="57" spans="1:6" s="38" customFormat="1" x14ac:dyDescent="0.25">
      <c r="A57" s="38" t="s">
        <v>241</v>
      </c>
      <c r="B57" s="172">
        <f t="shared" si="10"/>
        <v>1225</v>
      </c>
      <c r="C57" s="172">
        <v>380</v>
      </c>
      <c r="D57" s="172">
        <v>479</v>
      </c>
      <c r="E57" s="172">
        <v>366</v>
      </c>
      <c r="F57" s="172">
        <v>0</v>
      </c>
    </row>
    <row r="58" spans="1:6" s="38" customFormat="1" x14ac:dyDescent="0.25">
      <c r="A58" s="38" t="s">
        <v>242</v>
      </c>
      <c r="B58" s="172">
        <f t="shared" si="10"/>
        <v>1478</v>
      </c>
      <c r="C58" s="172">
        <v>553</v>
      </c>
      <c r="D58" s="172">
        <v>637</v>
      </c>
      <c r="E58" s="172">
        <v>288</v>
      </c>
      <c r="F58" s="172">
        <v>0</v>
      </c>
    </row>
    <row r="59" spans="1:6" s="38" customFormat="1" x14ac:dyDescent="0.25">
      <c r="A59" s="38" t="s">
        <v>243</v>
      </c>
      <c r="B59" s="172">
        <f t="shared" si="10"/>
        <v>278</v>
      </c>
      <c r="C59" s="172">
        <v>88</v>
      </c>
      <c r="D59" s="172">
        <v>109</v>
      </c>
      <c r="E59" s="172">
        <v>81</v>
      </c>
      <c r="F59" s="172">
        <v>0</v>
      </c>
    </row>
    <row r="60" spans="1:6" s="38" customFormat="1" x14ac:dyDescent="0.25">
      <c r="A60" s="38" t="s">
        <v>244</v>
      </c>
      <c r="B60" s="172">
        <f t="shared" si="10"/>
        <v>301</v>
      </c>
      <c r="C60" s="172">
        <v>92</v>
      </c>
      <c r="D60" s="172">
        <v>127</v>
      </c>
      <c r="E60" s="172">
        <v>82</v>
      </c>
      <c r="F60" s="172">
        <v>0</v>
      </c>
    </row>
    <row r="61" spans="1:6" s="38" customFormat="1" x14ac:dyDescent="0.25">
      <c r="A61" s="176"/>
      <c r="B61" s="172"/>
      <c r="C61" s="172"/>
      <c r="D61" s="87"/>
      <c r="E61" s="88"/>
      <c r="F61" s="172"/>
    </row>
    <row r="62" spans="1:6" s="38" customFormat="1" x14ac:dyDescent="0.25">
      <c r="A62" s="173" t="s">
        <v>64</v>
      </c>
      <c r="B62" s="171">
        <f t="shared" ref="B62:F62" si="11">SUM(B63:B68)</f>
        <v>20220</v>
      </c>
      <c r="C62" s="171">
        <f t="shared" si="11"/>
        <v>6311</v>
      </c>
      <c r="D62" s="79">
        <f t="shared" si="11"/>
        <v>8283</v>
      </c>
      <c r="E62" s="79">
        <f t="shared" si="11"/>
        <v>5626</v>
      </c>
      <c r="F62" s="171">
        <f t="shared" si="11"/>
        <v>0</v>
      </c>
    </row>
    <row r="63" spans="1:6" s="38" customFormat="1" x14ac:dyDescent="0.25">
      <c r="A63" s="174" t="s">
        <v>76</v>
      </c>
      <c r="B63" s="172">
        <f t="shared" ref="B63:B68" si="12">SUM(C63:F63)</f>
        <v>6321</v>
      </c>
      <c r="C63" s="172">
        <v>1954</v>
      </c>
      <c r="D63" s="172">
        <v>2514</v>
      </c>
      <c r="E63" s="172">
        <v>1853</v>
      </c>
      <c r="F63" s="172">
        <v>0</v>
      </c>
    </row>
    <row r="64" spans="1:6" s="38" customFormat="1" x14ac:dyDescent="0.25">
      <c r="A64" s="174" t="s">
        <v>82</v>
      </c>
      <c r="B64" s="172">
        <f t="shared" si="12"/>
        <v>3857</v>
      </c>
      <c r="C64" s="172">
        <v>1262</v>
      </c>
      <c r="D64" s="172">
        <v>1638</v>
      </c>
      <c r="E64" s="172">
        <v>957</v>
      </c>
      <c r="F64" s="172">
        <v>0</v>
      </c>
    </row>
    <row r="65" spans="1:6" s="38" customFormat="1" x14ac:dyDescent="0.25">
      <c r="A65" s="38" t="s">
        <v>245</v>
      </c>
      <c r="B65" s="172">
        <f t="shared" si="12"/>
        <v>1305</v>
      </c>
      <c r="C65" s="172">
        <v>411</v>
      </c>
      <c r="D65" s="172">
        <v>553</v>
      </c>
      <c r="E65" s="172">
        <v>341</v>
      </c>
      <c r="F65" s="172">
        <v>0</v>
      </c>
    </row>
    <row r="66" spans="1:6" s="38" customFormat="1" x14ac:dyDescent="0.25">
      <c r="A66" s="38" t="s">
        <v>246</v>
      </c>
      <c r="B66" s="172">
        <f t="shared" si="12"/>
        <v>3462</v>
      </c>
      <c r="C66" s="172">
        <v>1060</v>
      </c>
      <c r="D66" s="172">
        <v>1407</v>
      </c>
      <c r="E66" s="172">
        <v>995</v>
      </c>
      <c r="F66" s="172">
        <v>0</v>
      </c>
    </row>
    <row r="67" spans="1:6" s="38" customFormat="1" x14ac:dyDescent="0.25">
      <c r="A67" s="38" t="s">
        <v>247</v>
      </c>
      <c r="B67" s="172">
        <f t="shared" si="12"/>
        <v>582</v>
      </c>
      <c r="C67" s="172">
        <v>175</v>
      </c>
      <c r="D67" s="172">
        <v>264</v>
      </c>
      <c r="E67" s="172">
        <v>143</v>
      </c>
      <c r="F67" s="172">
        <v>0</v>
      </c>
    </row>
    <row r="68" spans="1:6" s="38" customFormat="1" x14ac:dyDescent="0.25">
      <c r="A68" s="38" t="s">
        <v>78</v>
      </c>
      <c r="B68" s="172">
        <f t="shared" si="12"/>
        <v>4693</v>
      </c>
      <c r="C68" s="172">
        <v>1449</v>
      </c>
      <c r="D68" s="172">
        <v>1907</v>
      </c>
      <c r="E68" s="172">
        <v>1337</v>
      </c>
      <c r="F68" s="172">
        <v>0</v>
      </c>
    </row>
    <row r="69" spans="1:6" s="38" customFormat="1" x14ac:dyDescent="0.25">
      <c r="A69" s="176"/>
      <c r="B69" s="171"/>
      <c r="C69" s="171"/>
      <c r="D69" s="79"/>
      <c r="E69" s="79"/>
      <c r="F69" s="171"/>
    </row>
    <row r="70" spans="1:6" s="38" customFormat="1" x14ac:dyDescent="0.25">
      <c r="A70" s="173" t="s">
        <v>65</v>
      </c>
      <c r="B70" s="171">
        <f t="shared" ref="B70:F70" si="13">SUM(B71:B76)</f>
        <v>11593</v>
      </c>
      <c r="C70" s="171">
        <f t="shared" si="13"/>
        <v>4037</v>
      </c>
      <c r="D70" s="79">
        <f t="shared" si="13"/>
        <v>4875</v>
      </c>
      <c r="E70" s="79">
        <f t="shared" si="13"/>
        <v>2676</v>
      </c>
      <c r="F70" s="171">
        <f t="shared" si="13"/>
        <v>5</v>
      </c>
    </row>
    <row r="71" spans="1:6" s="38" customFormat="1" x14ac:dyDescent="0.25">
      <c r="A71" s="174" t="s">
        <v>162</v>
      </c>
      <c r="B71" s="172">
        <f t="shared" ref="B71:B76" si="14">SUM(C71:F71)</f>
        <v>5867</v>
      </c>
      <c r="C71" s="172">
        <v>2099</v>
      </c>
      <c r="D71" s="172">
        <v>2502</v>
      </c>
      <c r="E71" s="172">
        <v>1265</v>
      </c>
      <c r="F71" s="172">
        <v>1</v>
      </c>
    </row>
    <row r="72" spans="1:6" s="38" customFormat="1" x14ac:dyDescent="0.25">
      <c r="A72" s="38" t="s">
        <v>83</v>
      </c>
      <c r="B72" s="172">
        <f t="shared" si="14"/>
        <v>1550</v>
      </c>
      <c r="C72" s="172">
        <v>530</v>
      </c>
      <c r="D72" s="172">
        <v>635</v>
      </c>
      <c r="E72" s="172">
        <v>381</v>
      </c>
      <c r="F72" s="172">
        <v>4</v>
      </c>
    </row>
    <row r="73" spans="1:6" s="38" customFormat="1" x14ac:dyDescent="0.25">
      <c r="A73" s="38" t="s">
        <v>248</v>
      </c>
      <c r="B73" s="172">
        <f t="shared" si="14"/>
        <v>1888</v>
      </c>
      <c r="C73" s="172">
        <v>647</v>
      </c>
      <c r="D73" s="172">
        <v>799</v>
      </c>
      <c r="E73" s="172">
        <v>442</v>
      </c>
      <c r="F73" s="172">
        <v>0</v>
      </c>
    </row>
    <row r="74" spans="1:6" s="38" customFormat="1" x14ac:dyDescent="0.25">
      <c r="A74" s="38" t="s">
        <v>249</v>
      </c>
      <c r="B74" s="172">
        <f t="shared" si="14"/>
        <v>293</v>
      </c>
      <c r="C74" s="172">
        <v>95</v>
      </c>
      <c r="D74" s="172">
        <v>125</v>
      </c>
      <c r="E74" s="172">
        <v>73</v>
      </c>
      <c r="F74" s="172">
        <v>0</v>
      </c>
    </row>
    <row r="75" spans="1:6" s="38" customFormat="1" x14ac:dyDescent="0.25">
      <c r="A75" s="38" t="s">
        <v>250</v>
      </c>
      <c r="B75" s="172">
        <f t="shared" si="14"/>
        <v>1091</v>
      </c>
      <c r="C75" s="172">
        <v>356</v>
      </c>
      <c r="D75" s="172">
        <v>454</v>
      </c>
      <c r="E75" s="172">
        <v>281</v>
      </c>
      <c r="F75" s="172">
        <v>0</v>
      </c>
    </row>
    <row r="76" spans="1:6" s="38" customFormat="1" x14ac:dyDescent="0.25">
      <c r="A76" s="38" t="s">
        <v>251</v>
      </c>
      <c r="B76" s="172">
        <f t="shared" si="14"/>
        <v>904</v>
      </c>
      <c r="C76" s="172">
        <v>310</v>
      </c>
      <c r="D76" s="172">
        <v>360</v>
      </c>
      <c r="E76" s="172">
        <v>234</v>
      </c>
      <c r="F76" s="172">
        <v>0</v>
      </c>
    </row>
    <row r="77" spans="1:6" s="38" customFormat="1" x14ac:dyDescent="0.25">
      <c r="A77" s="176"/>
      <c r="B77" s="172"/>
      <c r="C77" s="172"/>
      <c r="D77" s="87"/>
      <c r="E77" s="88"/>
      <c r="F77" s="172"/>
    </row>
    <row r="78" spans="1:6" s="38" customFormat="1" x14ac:dyDescent="0.25">
      <c r="A78" s="149" t="s">
        <v>66</v>
      </c>
      <c r="B78" s="171">
        <f t="shared" ref="B78:F78" si="15">SUM(B79:B84)</f>
        <v>9155</v>
      </c>
      <c r="C78" s="171">
        <f t="shared" si="15"/>
        <v>3192</v>
      </c>
      <c r="D78" s="79">
        <f t="shared" si="15"/>
        <v>3954</v>
      </c>
      <c r="E78" s="79">
        <f t="shared" si="15"/>
        <v>2007</v>
      </c>
      <c r="F78" s="171">
        <f t="shared" si="15"/>
        <v>2</v>
      </c>
    </row>
    <row r="79" spans="1:6" s="38" customFormat="1" x14ac:dyDescent="0.25">
      <c r="A79" s="38" t="s">
        <v>163</v>
      </c>
      <c r="B79" s="172">
        <f t="shared" ref="B79:B84" si="16">SUM(C79:F79)</f>
        <v>5419</v>
      </c>
      <c r="C79" s="172">
        <v>2022</v>
      </c>
      <c r="D79" s="172">
        <v>2356</v>
      </c>
      <c r="E79" s="172">
        <v>1040</v>
      </c>
      <c r="F79" s="172">
        <v>1</v>
      </c>
    </row>
    <row r="80" spans="1:6" s="38" customFormat="1" x14ac:dyDescent="0.25">
      <c r="A80" s="38" t="s">
        <v>252</v>
      </c>
      <c r="B80" s="172">
        <f t="shared" si="16"/>
        <v>1333</v>
      </c>
      <c r="C80" s="172">
        <v>418</v>
      </c>
      <c r="D80" s="172">
        <v>572</v>
      </c>
      <c r="E80" s="172">
        <v>343</v>
      </c>
      <c r="F80" s="172">
        <v>0</v>
      </c>
    </row>
    <row r="81" spans="1:6" s="38" customFormat="1" x14ac:dyDescent="0.25">
      <c r="A81" s="38" t="s">
        <v>253</v>
      </c>
      <c r="B81" s="172">
        <f t="shared" si="16"/>
        <v>191</v>
      </c>
      <c r="C81" s="172">
        <v>62</v>
      </c>
      <c r="D81" s="172">
        <v>75</v>
      </c>
      <c r="E81" s="172">
        <v>54</v>
      </c>
      <c r="F81" s="172">
        <v>0</v>
      </c>
    </row>
    <row r="82" spans="1:6" s="38" customFormat="1" x14ac:dyDescent="0.25">
      <c r="A82" s="38" t="s">
        <v>254</v>
      </c>
      <c r="B82" s="172">
        <f t="shared" si="16"/>
        <v>1262</v>
      </c>
      <c r="C82" s="172">
        <v>387</v>
      </c>
      <c r="D82" s="172">
        <v>568</v>
      </c>
      <c r="E82" s="172">
        <v>307</v>
      </c>
      <c r="F82" s="172">
        <v>0</v>
      </c>
    </row>
    <row r="83" spans="1:6" s="38" customFormat="1" x14ac:dyDescent="0.25">
      <c r="A83" s="38" t="s">
        <v>255</v>
      </c>
      <c r="B83" s="172">
        <f t="shared" si="16"/>
        <v>506</v>
      </c>
      <c r="C83" s="172">
        <v>158</v>
      </c>
      <c r="D83" s="172">
        <v>218</v>
      </c>
      <c r="E83" s="172">
        <v>129</v>
      </c>
      <c r="F83" s="172">
        <v>1</v>
      </c>
    </row>
    <row r="84" spans="1:6" s="38" customFormat="1" x14ac:dyDescent="0.25">
      <c r="A84" s="38" t="s">
        <v>256</v>
      </c>
      <c r="B84" s="172">
        <f t="shared" si="16"/>
        <v>444</v>
      </c>
      <c r="C84" s="172">
        <v>145</v>
      </c>
      <c r="D84" s="172">
        <v>165</v>
      </c>
      <c r="E84" s="172">
        <v>134</v>
      </c>
      <c r="F84" s="172">
        <v>0</v>
      </c>
    </row>
    <row r="85" spans="1:6" s="38" customFormat="1" x14ac:dyDescent="0.25">
      <c r="A85" s="39"/>
      <c r="B85" s="172"/>
      <c r="C85" s="172"/>
      <c r="D85" s="87"/>
      <c r="E85" s="87"/>
      <c r="F85" s="172"/>
    </row>
    <row r="86" spans="1:6" s="38" customFormat="1" x14ac:dyDescent="0.25">
      <c r="A86" s="149" t="s">
        <v>67</v>
      </c>
      <c r="B86" s="171">
        <f t="shared" ref="B86:F86" si="17">SUM(B87:B94)</f>
        <v>14227</v>
      </c>
      <c r="C86" s="171">
        <f t="shared" si="17"/>
        <v>4940</v>
      </c>
      <c r="D86" s="79">
        <f t="shared" si="17"/>
        <v>6467</v>
      </c>
      <c r="E86" s="79">
        <f t="shared" si="17"/>
        <v>2819</v>
      </c>
      <c r="F86" s="171">
        <f t="shared" si="17"/>
        <v>1</v>
      </c>
    </row>
    <row r="87" spans="1:6" s="38" customFormat="1" x14ac:dyDescent="0.25">
      <c r="A87" s="38" t="s">
        <v>79</v>
      </c>
      <c r="B87" s="172">
        <f t="shared" ref="B87:B94" si="18">SUM(C87:F87)</f>
        <v>5834</v>
      </c>
      <c r="C87" s="172">
        <v>2220</v>
      </c>
      <c r="D87" s="172">
        <v>3031</v>
      </c>
      <c r="E87" s="172">
        <v>583</v>
      </c>
      <c r="F87" s="172">
        <v>0</v>
      </c>
    </row>
    <row r="88" spans="1:6" s="38" customFormat="1" x14ac:dyDescent="0.25">
      <c r="A88" s="38" t="s">
        <v>257</v>
      </c>
      <c r="B88" s="172">
        <f t="shared" si="18"/>
        <v>2212</v>
      </c>
      <c r="C88" s="172">
        <v>755</v>
      </c>
      <c r="D88" s="172">
        <v>852</v>
      </c>
      <c r="E88" s="172">
        <v>605</v>
      </c>
      <c r="F88" s="172">
        <v>0</v>
      </c>
    </row>
    <row r="89" spans="1:6" s="38" customFormat="1" x14ac:dyDescent="0.25">
      <c r="A89" s="38" t="s">
        <v>258</v>
      </c>
      <c r="B89" s="172">
        <f t="shared" si="18"/>
        <v>443</v>
      </c>
      <c r="C89" s="172">
        <v>148</v>
      </c>
      <c r="D89" s="172">
        <v>191</v>
      </c>
      <c r="E89" s="172">
        <v>103</v>
      </c>
      <c r="F89" s="172">
        <v>1</v>
      </c>
    </row>
    <row r="90" spans="1:6" s="38" customFormat="1" x14ac:dyDescent="0.25">
      <c r="A90" s="38" t="s">
        <v>259</v>
      </c>
      <c r="B90" s="172">
        <f t="shared" si="18"/>
        <v>2357</v>
      </c>
      <c r="C90" s="172">
        <v>750</v>
      </c>
      <c r="D90" s="172">
        <v>921</v>
      </c>
      <c r="E90" s="172">
        <v>686</v>
      </c>
      <c r="F90" s="172">
        <v>0</v>
      </c>
    </row>
    <row r="91" spans="1:6" s="38" customFormat="1" x14ac:dyDescent="0.25">
      <c r="A91" s="38" t="s">
        <v>260</v>
      </c>
      <c r="B91" s="172">
        <f t="shared" si="18"/>
        <v>770</v>
      </c>
      <c r="C91" s="172">
        <v>249</v>
      </c>
      <c r="D91" s="172">
        <v>353</v>
      </c>
      <c r="E91" s="172">
        <v>168</v>
      </c>
      <c r="F91" s="172">
        <v>0</v>
      </c>
    </row>
    <row r="92" spans="1:6" s="38" customFormat="1" x14ac:dyDescent="0.25">
      <c r="A92" s="38" t="s">
        <v>261</v>
      </c>
      <c r="B92" s="172">
        <f t="shared" si="18"/>
        <v>1619</v>
      </c>
      <c r="C92" s="172">
        <v>517</v>
      </c>
      <c r="D92" s="172">
        <v>675</v>
      </c>
      <c r="E92" s="172">
        <v>427</v>
      </c>
      <c r="F92" s="172">
        <v>0</v>
      </c>
    </row>
    <row r="93" spans="1:6" s="38" customFormat="1" x14ac:dyDescent="0.25">
      <c r="A93" s="38" t="s">
        <v>262</v>
      </c>
      <c r="B93" s="172">
        <f t="shared" si="18"/>
        <v>537</v>
      </c>
      <c r="C93" s="172">
        <v>177</v>
      </c>
      <c r="D93" s="172">
        <v>214</v>
      </c>
      <c r="E93" s="172">
        <v>146</v>
      </c>
      <c r="F93" s="172">
        <v>0</v>
      </c>
    </row>
    <row r="94" spans="1:6" s="38" customFormat="1" x14ac:dyDescent="0.25">
      <c r="A94" s="38" t="s">
        <v>263</v>
      </c>
      <c r="B94" s="172">
        <f t="shared" si="18"/>
        <v>455</v>
      </c>
      <c r="C94" s="172">
        <v>124</v>
      </c>
      <c r="D94" s="172">
        <v>230</v>
      </c>
      <c r="E94" s="172">
        <v>101</v>
      </c>
      <c r="F94" s="172">
        <v>0</v>
      </c>
    </row>
    <row r="95" spans="1:6" s="38" customFormat="1" x14ac:dyDescent="0.25">
      <c r="A95" s="39"/>
      <c r="B95" s="172"/>
      <c r="C95" s="171"/>
      <c r="D95" s="79"/>
      <c r="E95" s="80"/>
      <c r="F95" s="172"/>
    </row>
    <row r="96" spans="1:6" s="38" customFormat="1" x14ac:dyDescent="0.25">
      <c r="A96" s="149" t="s">
        <v>68</v>
      </c>
      <c r="B96" s="171">
        <f t="shared" ref="B96:F96" si="19">SUM(B97:B98)</f>
        <v>4987</v>
      </c>
      <c r="C96" s="171">
        <f t="shared" si="19"/>
        <v>1588</v>
      </c>
      <c r="D96" s="79">
        <f t="shared" si="19"/>
        <v>2237</v>
      </c>
      <c r="E96" s="79">
        <f t="shared" si="19"/>
        <v>1162</v>
      </c>
      <c r="F96" s="171">
        <f t="shared" si="19"/>
        <v>0</v>
      </c>
    </row>
    <row r="97" spans="1:6" s="38" customFormat="1" x14ac:dyDescent="0.25">
      <c r="A97" s="38" t="s">
        <v>164</v>
      </c>
      <c r="B97" s="172">
        <f>SUM(C97:F97)</f>
        <v>4334</v>
      </c>
      <c r="C97" s="172">
        <v>1383</v>
      </c>
      <c r="D97" s="172">
        <v>1960</v>
      </c>
      <c r="E97" s="172">
        <v>991</v>
      </c>
      <c r="F97" s="172">
        <v>0</v>
      </c>
    </row>
    <row r="98" spans="1:6" s="38" customFormat="1" x14ac:dyDescent="0.25">
      <c r="A98" s="38" t="s">
        <v>85</v>
      </c>
      <c r="B98" s="172">
        <f>SUM(C98:F98)</f>
        <v>653</v>
      </c>
      <c r="C98" s="172">
        <v>205</v>
      </c>
      <c r="D98" s="172">
        <v>277</v>
      </c>
      <c r="E98" s="172">
        <v>171</v>
      </c>
      <c r="F98" s="172">
        <v>0</v>
      </c>
    </row>
    <row r="99" spans="1:6" s="38" customFormat="1" x14ac:dyDescent="0.25">
      <c r="A99" s="39"/>
      <c r="B99" s="171"/>
      <c r="C99" s="171"/>
      <c r="D99" s="79"/>
      <c r="E99" s="80"/>
      <c r="F99" s="172"/>
    </row>
    <row r="100" spans="1:6" s="38" customFormat="1" x14ac:dyDescent="0.25">
      <c r="A100" s="149" t="s">
        <v>69</v>
      </c>
      <c r="B100" s="171">
        <f t="shared" ref="B100:F100" si="20">SUM(B101:B105)</f>
        <v>6716</v>
      </c>
      <c r="C100" s="171">
        <f t="shared" si="20"/>
        <v>2170</v>
      </c>
      <c r="D100" s="79">
        <f t="shared" si="20"/>
        <v>2799</v>
      </c>
      <c r="E100" s="79">
        <f t="shared" si="20"/>
        <v>1746</v>
      </c>
      <c r="F100" s="171">
        <f t="shared" si="20"/>
        <v>1</v>
      </c>
    </row>
    <row r="101" spans="1:6" s="38" customFormat="1" x14ac:dyDescent="0.25">
      <c r="A101" s="38" t="s">
        <v>165</v>
      </c>
      <c r="B101" s="172">
        <f>SUM(C101:F101)</f>
        <v>1324</v>
      </c>
      <c r="C101" s="172">
        <v>448</v>
      </c>
      <c r="D101" s="172">
        <v>535</v>
      </c>
      <c r="E101" s="172">
        <v>341</v>
      </c>
      <c r="F101" s="172">
        <v>0</v>
      </c>
    </row>
    <row r="102" spans="1:6" s="38" customFormat="1" x14ac:dyDescent="0.25">
      <c r="A102" s="38" t="s">
        <v>264</v>
      </c>
      <c r="B102" s="172">
        <f>SUM(C102:F102)</f>
        <v>1903</v>
      </c>
      <c r="C102" s="172">
        <v>605</v>
      </c>
      <c r="D102" s="172">
        <v>816</v>
      </c>
      <c r="E102" s="172">
        <v>481</v>
      </c>
      <c r="F102" s="172">
        <v>1</v>
      </c>
    </row>
    <row r="103" spans="1:6" s="38" customFormat="1" x14ac:dyDescent="0.25">
      <c r="A103" s="38" t="s">
        <v>30</v>
      </c>
      <c r="B103" s="171">
        <f>SUM(C103:F103)</f>
        <v>1162</v>
      </c>
      <c r="C103" s="172">
        <v>376</v>
      </c>
      <c r="D103" s="172">
        <v>444</v>
      </c>
      <c r="E103" s="172">
        <v>342</v>
      </c>
      <c r="F103" s="172">
        <v>0</v>
      </c>
    </row>
    <row r="104" spans="1:6" s="38" customFormat="1" x14ac:dyDescent="0.25">
      <c r="A104" s="38" t="s">
        <v>265</v>
      </c>
      <c r="B104" s="172">
        <f>SUM(C104:F104)</f>
        <v>1847</v>
      </c>
      <c r="C104" s="172">
        <v>579</v>
      </c>
      <c r="D104" s="172">
        <v>794</v>
      </c>
      <c r="E104" s="172">
        <v>474</v>
      </c>
      <c r="F104" s="172">
        <v>0</v>
      </c>
    </row>
    <row r="105" spans="1:6" s="38" customFormat="1" x14ac:dyDescent="0.25">
      <c r="A105" s="38" t="s">
        <v>46</v>
      </c>
      <c r="B105" s="172">
        <f>SUM(C105:F105)</f>
        <v>480</v>
      </c>
      <c r="C105" s="172">
        <v>162</v>
      </c>
      <c r="D105" s="172">
        <v>210</v>
      </c>
      <c r="E105" s="172">
        <v>108</v>
      </c>
      <c r="F105" s="172">
        <v>0</v>
      </c>
    </row>
    <row r="106" spans="1:6" s="38" customFormat="1" x14ac:dyDescent="0.25">
      <c r="A106" s="152"/>
      <c r="B106" s="172"/>
      <c r="C106" s="171"/>
      <c r="D106" s="79"/>
      <c r="E106" s="80"/>
      <c r="F106" s="172"/>
    </row>
    <row r="107" spans="1:6" s="38" customFormat="1" x14ac:dyDescent="0.25">
      <c r="A107" s="153" t="s">
        <v>70</v>
      </c>
      <c r="B107" s="171">
        <f t="shared" ref="B107:F107" si="21">SUM(B108:B110)</f>
        <v>11277</v>
      </c>
      <c r="C107" s="171">
        <f t="shared" si="21"/>
        <v>4154</v>
      </c>
      <c r="D107" s="79">
        <f t="shared" si="21"/>
        <v>4798</v>
      </c>
      <c r="E107" s="79">
        <f t="shared" si="21"/>
        <v>2325</v>
      </c>
      <c r="F107" s="171">
        <f t="shared" si="21"/>
        <v>0</v>
      </c>
    </row>
    <row r="108" spans="1:6" s="38" customFormat="1" x14ac:dyDescent="0.25">
      <c r="A108" s="38" t="s">
        <v>166</v>
      </c>
      <c r="B108" s="172">
        <f>SUM(C108:F108)</f>
        <v>6419</v>
      </c>
      <c r="C108" s="172">
        <v>2383</v>
      </c>
      <c r="D108" s="172">
        <v>2726</v>
      </c>
      <c r="E108" s="172">
        <v>1310</v>
      </c>
      <c r="F108" s="172">
        <v>0</v>
      </c>
    </row>
    <row r="109" spans="1:6" s="38" customFormat="1" x14ac:dyDescent="0.25">
      <c r="A109" s="38" t="s">
        <v>266</v>
      </c>
      <c r="B109" s="172">
        <f>SUM(C109:F109)</f>
        <v>4599</v>
      </c>
      <c r="C109" s="172">
        <v>1679</v>
      </c>
      <c r="D109" s="172">
        <v>1973</v>
      </c>
      <c r="E109" s="172">
        <v>947</v>
      </c>
      <c r="F109" s="172">
        <v>0</v>
      </c>
    </row>
    <row r="110" spans="1:6" s="38" customFormat="1" x14ac:dyDescent="0.25">
      <c r="A110" s="38" t="s">
        <v>267</v>
      </c>
      <c r="B110" s="172">
        <f>SUM(C110:F110)</f>
        <v>259</v>
      </c>
      <c r="C110" s="172">
        <v>92</v>
      </c>
      <c r="D110" s="172">
        <v>99</v>
      </c>
      <c r="E110" s="172">
        <v>68</v>
      </c>
      <c r="F110" s="172">
        <v>0</v>
      </c>
    </row>
    <row r="111" spans="1:6" s="38" customFormat="1" x14ac:dyDescent="0.25">
      <c r="A111" s="39"/>
      <c r="B111" s="172"/>
      <c r="C111" s="171"/>
      <c r="D111" s="79"/>
      <c r="E111" s="80"/>
      <c r="F111" s="172"/>
    </row>
    <row r="112" spans="1:6" s="38" customFormat="1" x14ac:dyDescent="0.25">
      <c r="A112" s="153" t="s">
        <v>71</v>
      </c>
      <c r="B112" s="171">
        <f t="shared" ref="B112:F112" si="22">SUM(B113:B115)</f>
        <v>10219</v>
      </c>
      <c r="C112" s="171">
        <f t="shared" si="22"/>
        <v>3874</v>
      </c>
      <c r="D112" s="79">
        <f t="shared" si="22"/>
        <v>4570</v>
      </c>
      <c r="E112" s="79">
        <f t="shared" si="22"/>
        <v>1775</v>
      </c>
      <c r="F112" s="171">
        <f t="shared" si="22"/>
        <v>0</v>
      </c>
    </row>
    <row r="113" spans="1:6" s="38" customFormat="1" x14ac:dyDescent="0.25">
      <c r="A113" s="38" t="s">
        <v>167</v>
      </c>
      <c r="B113" s="172">
        <f>SUM(C113:F113)</f>
        <v>6682</v>
      </c>
      <c r="C113" s="172">
        <v>2697</v>
      </c>
      <c r="D113" s="172">
        <v>3153</v>
      </c>
      <c r="E113" s="172">
        <v>832</v>
      </c>
      <c r="F113" s="172">
        <v>0</v>
      </c>
    </row>
    <row r="114" spans="1:6" s="38" customFormat="1" x14ac:dyDescent="0.25">
      <c r="A114" s="38" t="s">
        <v>84</v>
      </c>
      <c r="B114" s="172">
        <f>SUM(C114:F114)</f>
        <v>2082</v>
      </c>
      <c r="C114" s="172">
        <v>707</v>
      </c>
      <c r="D114" s="172">
        <v>820</v>
      </c>
      <c r="E114" s="172">
        <v>555</v>
      </c>
      <c r="F114" s="172">
        <v>0</v>
      </c>
    </row>
    <row r="115" spans="1:6" s="38" customFormat="1" x14ac:dyDescent="0.25">
      <c r="A115" s="38" t="s">
        <v>268</v>
      </c>
      <c r="B115" s="172">
        <f>SUM(C115:F115)</f>
        <v>1455</v>
      </c>
      <c r="C115" s="172">
        <v>470</v>
      </c>
      <c r="D115" s="172">
        <v>597</v>
      </c>
      <c r="E115" s="172">
        <v>388</v>
      </c>
      <c r="F115" s="172">
        <v>0</v>
      </c>
    </row>
    <row r="116" spans="1:6" s="38" customFormat="1" x14ac:dyDescent="0.25">
      <c r="A116" s="100"/>
      <c r="B116" s="178"/>
      <c r="C116" s="178"/>
      <c r="D116" s="62"/>
      <c r="E116" s="63"/>
      <c r="F116" s="178"/>
    </row>
    <row r="117" spans="1:6" x14ac:dyDescent="0.25">
      <c r="A117" s="103" t="s">
        <v>14</v>
      </c>
      <c r="B117" s="69"/>
      <c r="C117" s="69"/>
      <c r="D117" s="69"/>
      <c r="E117" s="69"/>
      <c r="F117" s="69"/>
    </row>
  </sheetData>
  <mergeCells count="4">
    <mergeCell ref="A5:F5"/>
    <mergeCell ref="A6:F6"/>
    <mergeCell ref="A3:F3"/>
    <mergeCell ref="A4:F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ED103-D6D7-4AD5-9B23-6D7BA8C60A9A}">
  <dimension ref="A1:C29"/>
  <sheetViews>
    <sheetView zoomScale="85" zoomScaleNormal="85" workbookViewId="0"/>
  </sheetViews>
  <sheetFormatPr baseColWidth="10" defaultColWidth="0" defaultRowHeight="15" zeroHeight="1" x14ac:dyDescent="0.25"/>
  <cols>
    <col min="1" max="1" width="75" style="12" bestFit="1" customWidth="1"/>
    <col min="2" max="3" width="27.5703125" style="12" customWidth="1"/>
    <col min="4" max="16384" width="11.42578125" style="12" hidden="1"/>
  </cols>
  <sheetData>
    <row r="1" spans="1:3" ht="15.75" x14ac:dyDescent="0.25">
      <c r="A1" s="9" t="s">
        <v>290</v>
      </c>
      <c r="B1" s="10"/>
      <c r="C1" s="11"/>
    </row>
    <row r="2" spans="1:3" ht="15.75" x14ac:dyDescent="0.25">
      <c r="A2" s="13"/>
      <c r="B2" s="13"/>
      <c r="C2" s="11"/>
    </row>
    <row r="3" spans="1:3" ht="15.75" x14ac:dyDescent="0.25">
      <c r="A3" s="267" t="s">
        <v>173</v>
      </c>
      <c r="B3" s="267"/>
      <c r="C3" s="267"/>
    </row>
    <row r="4" spans="1:3" ht="15.75" x14ac:dyDescent="0.25">
      <c r="A4" s="267" t="s">
        <v>174</v>
      </c>
      <c r="B4" s="268"/>
      <c r="C4" s="268"/>
    </row>
    <row r="5" spans="1:3" ht="15.75" x14ac:dyDescent="0.25">
      <c r="A5" s="267" t="s">
        <v>220</v>
      </c>
      <c r="B5" s="268"/>
      <c r="C5" s="268"/>
    </row>
    <row r="6" spans="1:3" ht="15.75" x14ac:dyDescent="0.25">
      <c r="A6" s="14"/>
      <c r="B6" s="14"/>
      <c r="C6" s="14"/>
    </row>
    <row r="7" spans="1:3" ht="15.75" customHeight="1" x14ac:dyDescent="0.25">
      <c r="A7" s="269" t="s">
        <v>175</v>
      </c>
      <c r="B7" s="271" t="s">
        <v>22</v>
      </c>
      <c r="C7" s="273" t="s">
        <v>176</v>
      </c>
    </row>
    <row r="8" spans="1:3" ht="15.75" customHeight="1" x14ac:dyDescent="0.25">
      <c r="A8" s="270"/>
      <c r="B8" s="272"/>
      <c r="C8" s="274"/>
    </row>
    <row r="9" spans="1:3" ht="15.75" x14ac:dyDescent="0.25">
      <c r="A9" s="13"/>
      <c r="B9" s="15"/>
      <c r="C9" s="14"/>
    </row>
    <row r="10" spans="1:3" ht="15.75" x14ac:dyDescent="0.25">
      <c r="A10" s="16" t="s">
        <v>10</v>
      </c>
      <c r="B10" s="17">
        <f>SUM(B12:B23)</f>
        <v>59658</v>
      </c>
      <c r="C10" s="18" t="s">
        <v>273</v>
      </c>
    </row>
    <row r="11" spans="1:3" ht="15.75" x14ac:dyDescent="0.25">
      <c r="A11" s="13"/>
      <c r="B11" s="19"/>
      <c r="C11" s="11"/>
    </row>
    <row r="12" spans="1:3" ht="15.75" x14ac:dyDescent="0.25">
      <c r="A12" s="20" t="s">
        <v>133</v>
      </c>
      <c r="B12" s="21">
        <v>2552</v>
      </c>
      <c r="C12" s="179" t="s">
        <v>186</v>
      </c>
    </row>
    <row r="13" spans="1:3" ht="15.75" x14ac:dyDescent="0.25">
      <c r="A13" s="20" t="s">
        <v>178</v>
      </c>
      <c r="B13" s="21">
        <v>1480</v>
      </c>
      <c r="C13" s="179" t="s">
        <v>274</v>
      </c>
    </row>
    <row r="14" spans="1:3" ht="15.75" x14ac:dyDescent="0.25">
      <c r="A14" s="22" t="s">
        <v>179</v>
      </c>
      <c r="B14" s="21">
        <v>31429</v>
      </c>
      <c r="C14" s="179" t="s">
        <v>180</v>
      </c>
    </row>
    <row r="15" spans="1:3" ht="15.75" x14ac:dyDescent="0.25">
      <c r="A15" s="22" t="s">
        <v>181</v>
      </c>
      <c r="B15" s="21">
        <v>490</v>
      </c>
      <c r="C15" s="179" t="s">
        <v>275</v>
      </c>
    </row>
    <row r="16" spans="1:3" ht="15.75" x14ac:dyDescent="0.25">
      <c r="A16" s="22" t="s">
        <v>182</v>
      </c>
      <c r="B16" s="21">
        <v>5270</v>
      </c>
      <c r="C16" s="180" t="s">
        <v>276</v>
      </c>
    </row>
    <row r="17" spans="1:3" ht="15.75" x14ac:dyDescent="0.25">
      <c r="A17" s="23" t="s">
        <v>183</v>
      </c>
      <c r="B17" s="24">
        <v>1875</v>
      </c>
      <c r="C17" s="181" t="s">
        <v>277</v>
      </c>
    </row>
    <row r="18" spans="1:3" ht="15.75" x14ac:dyDescent="0.25">
      <c r="A18" s="20" t="s">
        <v>184</v>
      </c>
      <c r="B18" s="24">
        <v>1106</v>
      </c>
      <c r="C18" s="180" t="s">
        <v>278</v>
      </c>
    </row>
    <row r="19" spans="1:3" ht="15.75" x14ac:dyDescent="0.25">
      <c r="A19" s="22" t="s">
        <v>185</v>
      </c>
      <c r="B19" s="24">
        <v>949</v>
      </c>
      <c r="C19" s="180" t="s">
        <v>177</v>
      </c>
    </row>
    <row r="20" spans="1:3" ht="15.75" x14ac:dyDescent="0.25">
      <c r="A20" s="22" t="s">
        <v>187</v>
      </c>
      <c r="B20" s="24">
        <v>10801</v>
      </c>
      <c r="C20" s="180" t="s">
        <v>188</v>
      </c>
    </row>
    <row r="21" spans="1:3" ht="15.75" x14ac:dyDescent="0.25">
      <c r="A21" s="22" t="s">
        <v>189</v>
      </c>
      <c r="B21" s="24">
        <v>132</v>
      </c>
      <c r="C21" s="180" t="s">
        <v>279</v>
      </c>
    </row>
    <row r="22" spans="1:3" ht="15.75" x14ac:dyDescent="0.25">
      <c r="A22" s="22" t="s">
        <v>191</v>
      </c>
      <c r="B22" s="24">
        <v>3513</v>
      </c>
      <c r="C22" s="180" t="s">
        <v>190</v>
      </c>
    </row>
    <row r="23" spans="1:3" ht="15.75" x14ac:dyDescent="0.25">
      <c r="A23" s="22" t="s">
        <v>192</v>
      </c>
      <c r="B23" s="24">
        <v>61</v>
      </c>
      <c r="C23" s="180" t="s">
        <v>280</v>
      </c>
    </row>
    <row r="24" spans="1:3" ht="15.75" x14ac:dyDescent="0.25">
      <c r="A24" s="25"/>
      <c r="B24" s="26"/>
      <c r="C24" s="27"/>
    </row>
    <row r="25" spans="1:3" ht="15.75" x14ac:dyDescent="0.25">
      <c r="A25" s="266" t="s">
        <v>193</v>
      </c>
      <c r="B25" s="266"/>
      <c r="C25" s="266"/>
    </row>
    <row r="26" spans="1:3" ht="15.75" x14ac:dyDescent="0.25">
      <c r="A26" s="28" t="s">
        <v>194</v>
      </c>
      <c r="B26" s="29"/>
      <c r="C26" s="29"/>
    </row>
    <row r="27" spans="1:3" ht="15.75" hidden="1" x14ac:dyDescent="0.25">
      <c r="A27" s="20"/>
    </row>
    <row r="28" spans="1:3" ht="15.75" hidden="1" x14ac:dyDescent="0.25">
      <c r="A28" s="20"/>
    </row>
    <row r="29" spans="1:3" hidden="1" x14ac:dyDescent="0.25">
      <c r="A29" s="30"/>
    </row>
  </sheetData>
  <mergeCells count="7">
    <mergeCell ref="A25:C25"/>
    <mergeCell ref="A3:C3"/>
    <mergeCell ref="A4:C4"/>
    <mergeCell ref="A5:C5"/>
    <mergeCell ref="A7:A8"/>
    <mergeCell ref="B7:B8"/>
    <mergeCell ref="C7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FD29C-0044-46FD-8791-8F64637FB809}">
  <dimension ref="A1:M116"/>
  <sheetViews>
    <sheetView tabSelected="1" zoomScale="70" zoomScaleNormal="70" workbookViewId="0">
      <selection activeCell="A3" sqref="A3:J3"/>
    </sheetView>
  </sheetViews>
  <sheetFormatPr baseColWidth="10" defaultColWidth="0" defaultRowHeight="15.75" zeroHeight="1" x14ac:dyDescent="0.25"/>
  <cols>
    <col min="1" max="1" width="98.28515625" style="1" customWidth="1"/>
    <col min="2" max="7" width="16.85546875" style="1" customWidth="1"/>
    <col min="8" max="8" width="11.85546875" style="1" customWidth="1"/>
    <col min="9" max="9" width="11.42578125" style="1" customWidth="1"/>
    <col min="10" max="10" width="12.85546875" style="1" customWidth="1"/>
    <col min="11" max="13" width="15.140625" style="1" hidden="1" customWidth="1"/>
    <col min="14" max="16384" width="11.42578125" style="1" hidden="1"/>
  </cols>
  <sheetData>
    <row r="1" spans="1:10" x14ac:dyDescent="0.25">
      <c r="A1" s="2" t="s">
        <v>0</v>
      </c>
      <c r="B1" s="40"/>
      <c r="C1" s="40"/>
      <c r="D1" s="40"/>
      <c r="E1" s="40"/>
      <c r="F1" s="40"/>
      <c r="G1" s="40"/>
      <c r="H1" s="40"/>
      <c r="I1" s="40"/>
    </row>
    <row r="2" spans="1:10" x14ac:dyDescent="0.25">
      <c r="A2" s="3"/>
      <c r="B2" s="4"/>
      <c r="C2" s="4"/>
      <c r="D2" s="4"/>
      <c r="E2" s="4"/>
      <c r="F2" s="4"/>
      <c r="G2" s="4"/>
      <c r="H2" s="4"/>
      <c r="I2" s="4"/>
    </row>
    <row r="3" spans="1:10" x14ac:dyDescent="0.25">
      <c r="A3" s="227" t="s">
        <v>39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x14ac:dyDescent="0.25">
      <c r="A4" s="227" t="s">
        <v>42</v>
      </c>
      <c r="B4" s="227"/>
      <c r="C4" s="227"/>
      <c r="D4" s="227"/>
      <c r="E4" s="227"/>
      <c r="F4" s="227"/>
      <c r="G4" s="227"/>
      <c r="H4" s="227"/>
      <c r="I4" s="227"/>
      <c r="J4" s="227"/>
    </row>
    <row r="5" spans="1:10" x14ac:dyDescent="0.25">
      <c r="A5" s="227" t="s">
        <v>220</v>
      </c>
      <c r="B5" s="227"/>
      <c r="C5" s="227"/>
      <c r="D5" s="227"/>
      <c r="E5" s="227"/>
      <c r="F5" s="227"/>
      <c r="G5" s="227"/>
      <c r="H5" s="227"/>
      <c r="I5" s="227"/>
      <c r="J5" s="227"/>
    </row>
    <row r="6" spans="1:10" x14ac:dyDescent="0.25">
      <c r="A6" s="41"/>
      <c r="B6" s="41"/>
      <c r="C6" s="41"/>
      <c r="D6" s="41"/>
      <c r="E6" s="41"/>
      <c r="F6" s="41"/>
      <c r="G6" s="42"/>
      <c r="H6" s="43"/>
      <c r="I6" s="43"/>
    </row>
    <row r="7" spans="1:10" ht="39" customHeight="1" x14ac:dyDescent="0.25">
      <c r="A7" s="224" t="s">
        <v>43</v>
      </c>
      <c r="B7" s="222" t="s">
        <v>44</v>
      </c>
      <c r="C7" s="222" t="s">
        <v>1</v>
      </c>
      <c r="D7" s="222" t="s">
        <v>2</v>
      </c>
      <c r="E7" s="222" t="s">
        <v>3</v>
      </c>
      <c r="F7" s="222" t="s">
        <v>4</v>
      </c>
      <c r="G7" s="222" t="s">
        <v>45</v>
      </c>
      <c r="H7" s="228" t="s">
        <v>153</v>
      </c>
      <c r="I7" s="229"/>
      <c r="J7" s="229"/>
    </row>
    <row r="8" spans="1:10" ht="31.5" x14ac:dyDescent="0.25">
      <c r="A8" s="225"/>
      <c r="B8" s="226"/>
      <c r="C8" s="223"/>
      <c r="D8" s="226"/>
      <c r="E8" s="223"/>
      <c r="F8" s="223"/>
      <c r="G8" s="223"/>
      <c r="H8" s="7" t="s">
        <v>5</v>
      </c>
      <c r="I8" s="7" t="s">
        <v>154</v>
      </c>
      <c r="J8" s="7" t="s">
        <v>50</v>
      </c>
    </row>
    <row r="9" spans="1:10" x14ac:dyDescent="0.25">
      <c r="A9" s="43"/>
      <c r="B9" s="44"/>
      <c r="C9" s="45"/>
      <c r="D9" s="45"/>
      <c r="E9" s="45"/>
      <c r="F9" s="45"/>
      <c r="G9" s="45"/>
      <c r="H9" s="45"/>
      <c r="I9" s="45"/>
      <c r="J9" s="45"/>
    </row>
    <row r="10" spans="1:10" x14ac:dyDescent="0.25">
      <c r="A10" s="6" t="s">
        <v>22</v>
      </c>
      <c r="B10" s="54">
        <f t="shared" ref="B10:J10" si="0">+B12+B20+B23+B30+B37+B44+B52+B61+B69+B77+B85+B95+B99+B106+B111</f>
        <v>45959</v>
      </c>
      <c r="C10" s="54">
        <f t="shared" si="0"/>
        <v>48786</v>
      </c>
      <c r="D10" s="54">
        <f t="shared" si="0"/>
        <v>332</v>
      </c>
      <c r="E10" s="54">
        <f t="shared" si="0"/>
        <v>9154</v>
      </c>
      <c r="F10" s="54">
        <f t="shared" si="0"/>
        <v>59658</v>
      </c>
      <c r="G10" s="54">
        <f t="shared" si="0"/>
        <v>44573</v>
      </c>
      <c r="H10" s="54">
        <f t="shared" si="0"/>
        <v>44083</v>
      </c>
      <c r="I10" s="54">
        <f t="shared" si="0"/>
        <v>45</v>
      </c>
      <c r="J10" s="54">
        <f t="shared" si="0"/>
        <v>445</v>
      </c>
    </row>
    <row r="11" spans="1:10" x14ac:dyDescent="0.25">
      <c r="A11" s="46"/>
      <c r="B11" s="55"/>
      <c r="C11" s="56"/>
      <c r="D11" s="57"/>
      <c r="E11" s="57"/>
      <c r="F11" s="56"/>
      <c r="G11" s="55"/>
      <c r="H11" s="58"/>
      <c r="I11" s="58"/>
      <c r="J11" s="58"/>
    </row>
    <row r="12" spans="1:10" x14ac:dyDescent="0.25">
      <c r="A12" s="47" t="s">
        <v>57</v>
      </c>
      <c r="B12" s="59">
        <f t="shared" ref="B12:J12" si="1">SUM(B13:B18)</f>
        <v>3065</v>
      </c>
      <c r="C12" s="59">
        <f t="shared" si="1"/>
        <v>2872</v>
      </c>
      <c r="D12" s="59">
        <f t="shared" si="1"/>
        <v>27</v>
      </c>
      <c r="E12" s="59">
        <f t="shared" si="1"/>
        <v>597</v>
      </c>
      <c r="F12" s="59">
        <f t="shared" si="1"/>
        <v>3880</v>
      </c>
      <c r="G12" s="59">
        <f t="shared" si="1"/>
        <v>2681</v>
      </c>
      <c r="H12" s="59">
        <f t="shared" si="1"/>
        <v>2341</v>
      </c>
      <c r="I12" s="59">
        <f t="shared" si="1"/>
        <v>2</v>
      </c>
      <c r="J12" s="59">
        <f t="shared" si="1"/>
        <v>338</v>
      </c>
    </row>
    <row r="13" spans="1:10" x14ac:dyDescent="0.25">
      <c r="A13" s="48" t="s">
        <v>155</v>
      </c>
      <c r="B13" s="58">
        <v>1236</v>
      </c>
      <c r="C13" s="58">
        <v>1331</v>
      </c>
      <c r="D13" s="58">
        <v>14</v>
      </c>
      <c r="E13" s="58">
        <v>507</v>
      </c>
      <c r="F13" s="58">
        <v>2009</v>
      </c>
      <c r="G13" s="58">
        <f t="shared" ref="G13:G18" si="2">B13+C13+D13+E13-F13</f>
        <v>1079</v>
      </c>
      <c r="H13" s="58">
        <v>826</v>
      </c>
      <c r="I13" s="58">
        <v>2</v>
      </c>
      <c r="J13" s="58">
        <v>251</v>
      </c>
    </row>
    <row r="14" spans="1:10" x14ac:dyDescent="0.25">
      <c r="A14" s="48" t="s">
        <v>29</v>
      </c>
      <c r="B14" s="58">
        <v>407</v>
      </c>
      <c r="C14" s="58">
        <v>458</v>
      </c>
      <c r="D14" s="58">
        <v>4</v>
      </c>
      <c r="E14" s="58">
        <v>12</v>
      </c>
      <c r="F14" s="58">
        <v>429</v>
      </c>
      <c r="G14" s="58">
        <f t="shared" si="2"/>
        <v>452</v>
      </c>
      <c r="H14" s="58">
        <v>452</v>
      </c>
      <c r="I14" s="58">
        <v>0</v>
      </c>
      <c r="J14" s="58">
        <v>0</v>
      </c>
    </row>
    <row r="15" spans="1:10" x14ac:dyDescent="0.25">
      <c r="A15" s="48" t="s">
        <v>72</v>
      </c>
      <c r="B15" s="58">
        <v>625</v>
      </c>
      <c r="C15" s="58">
        <v>506</v>
      </c>
      <c r="D15" s="58">
        <v>7</v>
      </c>
      <c r="E15" s="58">
        <v>27</v>
      </c>
      <c r="F15" s="58">
        <v>665</v>
      </c>
      <c r="G15" s="58">
        <f t="shared" si="2"/>
        <v>500</v>
      </c>
      <c r="H15" s="58">
        <v>489</v>
      </c>
      <c r="I15" s="58">
        <v>0</v>
      </c>
      <c r="J15" s="58">
        <v>11</v>
      </c>
    </row>
    <row r="16" spans="1:10" x14ac:dyDescent="0.25">
      <c r="A16" s="48" t="s">
        <v>224</v>
      </c>
      <c r="B16" s="58">
        <v>83</v>
      </c>
      <c r="C16" s="58">
        <v>97</v>
      </c>
      <c r="D16" s="58">
        <v>0</v>
      </c>
      <c r="E16" s="58">
        <v>20</v>
      </c>
      <c r="F16" s="58">
        <v>119</v>
      </c>
      <c r="G16" s="58">
        <f t="shared" si="2"/>
        <v>81</v>
      </c>
      <c r="H16" s="58">
        <v>81</v>
      </c>
      <c r="I16" s="58">
        <v>0</v>
      </c>
      <c r="J16" s="58">
        <v>0</v>
      </c>
    </row>
    <row r="17" spans="1:10" x14ac:dyDescent="0.25">
      <c r="A17" s="48" t="s">
        <v>225</v>
      </c>
      <c r="B17" s="58">
        <v>48</v>
      </c>
      <c r="C17" s="58">
        <v>54</v>
      </c>
      <c r="D17" s="58">
        <v>2</v>
      </c>
      <c r="E17" s="58">
        <v>0</v>
      </c>
      <c r="F17" s="58">
        <v>54</v>
      </c>
      <c r="G17" s="58">
        <f t="shared" si="2"/>
        <v>50</v>
      </c>
      <c r="H17" s="58">
        <v>50</v>
      </c>
      <c r="I17" s="58">
        <v>0</v>
      </c>
      <c r="J17" s="58">
        <v>0</v>
      </c>
    </row>
    <row r="18" spans="1:10" x14ac:dyDescent="0.25">
      <c r="A18" s="48" t="s">
        <v>226</v>
      </c>
      <c r="B18" s="58">
        <v>666</v>
      </c>
      <c r="C18" s="58">
        <v>426</v>
      </c>
      <c r="D18" s="58">
        <v>0</v>
      </c>
      <c r="E18" s="58">
        <v>31</v>
      </c>
      <c r="F18" s="58">
        <v>604</v>
      </c>
      <c r="G18" s="58">
        <f t="shared" si="2"/>
        <v>519</v>
      </c>
      <c r="H18" s="58">
        <v>443</v>
      </c>
      <c r="I18" s="58">
        <v>0</v>
      </c>
      <c r="J18" s="58">
        <v>76</v>
      </c>
    </row>
    <row r="19" spans="1:10" x14ac:dyDescent="0.25">
      <c r="B19" s="60"/>
      <c r="C19" s="61"/>
      <c r="D19" s="60"/>
      <c r="E19" s="61"/>
      <c r="F19" s="61"/>
      <c r="G19" s="61"/>
      <c r="H19" s="60"/>
      <c r="I19" s="60"/>
      <c r="J19" s="60"/>
    </row>
    <row r="20" spans="1:10" x14ac:dyDescent="0.25">
      <c r="A20" s="47" t="s">
        <v>58</v>
      </c>
      <c r="B20" s="54">
        <f t="shared" ref="B20:J20" si="3">SUM(B21)</f>
        <v>4910</v>
      </c>
      <c r="C20" s="54">
        <f t="shared" si="3"/>
        <v>4437</v>
      </c>
      <c r="D20" s="54">
        <f t="shared" si="3"/>
        <v>16</v>
      </c>
      <c r="E20" s="54">
        <f t="shared" si="3"/>
        <v>751</v>
      </c>
      <c r="F20" s="54">
        <f t="shared" si="3"/>
        <v>5405</v>
      </c>
      <c r="G20" s="54">
        <f t="shared" si="3"/>
        <v>4709</v>
      </c>
      <c r="H20" s="54">
        <f t="shared" si="3"/>
        <v>4708</v>
      </c>
      <c r="I20" s="54">
        <f t="shared" si="3"/>
        <v>0</v>
      </c>
      <c r="J20" s="54">
        <f t="shared" si="3"/>
        <v>1</v>
      </c>
    </row>
    <row r="21" spans="1:10" x14ac:dyDescent="0.25">
      <c r="A21" s="1" t="s">
        <v>156</v>
      </c>
      <c r="B21" s="58">
        <v>4910</v>
      </c>
      <c r="C21" s="58">
        <v>4437</v>
      </c>
      <c r="D21" s="58">
        <v>16</v>
      </c>
      <c r="E21" s="58">
        <v>751</v>
      </c>
      <c r="F21" s="58">
        <v>5405</v>
      </c>
      <c r="G21" s="58">
        <f>B21+C21+D21+E21-F21</f>
        <v>4709</v>
      </c>
      <c r="H21" s="58">
        <v>4708</v>
      </c>
      <c r="I21" s="58">
        <v>0</v>
      </c>
      <c r="J21" s="58">
        <v>1</v>
      </c>
    </row>
    <row r="22" spans="1:10" x14ac:dyDescent="0.25">
      <c r="A22" s="49"/>
      <c r="B22" s="58"/>
      <c r="C22" s="58"/>
      <c r="D22" s="58"/>
      <c r="E22" s="58"/>
      <c r="F22" s="58"/>
      <c r="G22" s="58"/>
      <c r="H22" s="58"/>
      <c r="I22" s="58"/>
      <c r="J22" s="58"/>
    </row>
    <row r="23" spans="1:10" x14ac:dyDescent="0.25">
      <c r="A23" s="47" t="s">
        <v>59</v>
      </c>
      <c r="B23" s="54">
        <f t="shared" ref="B23:J23" si="4">SUM(B24:B28)</f>
        <v>6148</v>
      </c>
      <c r="C23" s="54">
        <f t="shared" si="4"/>
        <v>5741</v>
      </c>
      <c r="D23" s="54">
        <f t="shared" si="4"/>
        <v>30</v>
      </c>
      <c r="E23" s="54">
        <f t="shared" si="4"/>
        <v>1343</v>
      </c>
      <c r="F23" s="54">
        <f t="shared" si="4"/>
        <v>6372</v>
      </c>
      <c r="G23" s="54">
        <f t="shared" si="4"/>
        <v>6890</v>
      </c>
      <c r="H23" s="54">
        <f t="shared" si="4"/>
        <v>6883</v>
      </c>
      <c r="I23" s="54">
        <f t="shared" si="4"/>
        <v>6</v>
      </c>
      <c r="J23" s="54">
        <f t="shared" si="4"/>
        <v>1</v>
      </c>
    </row>
    <row r="24" spans="1:10" x14ac:dyDescent="0.25">
      <c r="A24" s="48" t="s">
        <v>157</v>
      </c>
      <c r="B24" s="58">
        <v>2442</v>
      </c>
      <c r="C24" s="58">
        <v>2176</v>
      </c>
      <c r="D24" s="58">
        <v>9</v>
      </c>
      <c r="E24" s="58">
        <v>395</v>
      </c>
      <c r="F24" s="58">
        <v>2496</v>
      </c>
      <c r="G24" s="58">
        <f>B24+C24+D24+E24-F24</f>
        <v>2526</v>
      </c>
      <c r="H24" s="58">
        <v>2526</v>
      </c>
      <c r="I24" s="58">
        <v>0</v>
      </c>
      <c r="J24" s="58">
        <v>0</v>
      </c>
    </row>
    <row r="25" spans="1:10" x14ac:dyDescent="0.25">
      <c r="A25" s="48" t="s">
        <v>74</v>
      </c>
      <c r="B25" s="58">
        <v>838</v>
      </c>
      <c r="C25" s="58">
        <v>972</v>
      </c>
      <c r="D25" s="58">
        <v>1</v>
      </c>
      <c r="E25" s="58">
        <v>99</v>
      </c>
      <c r="F25" s="58">
        <v>1092</v>
      </c>
      <c r="G25" s="58">
        <f>B25+C25+D25+E25-F25</f>
        <v>818</v>
      </c>
      <c r="H25" s="58">
        <v>815</v>
      </c>
      <c r="I25" s="58">
        <v>3</v>
      </c>
      <c r="J25" s="58">
        <v>0</v>
      </c>
    </row>
    <row r="26" spans="1:10" x14ac:dyDescent="0.25">
      <c r="A26" s="48" t="s">
        <v>73</v>
      </c>
      <c r="B26" s="58">
        <v>1810</v>
      </c>
      <c r="C26" s="58">
        <v>1803</v>
      </c>
      <c r="D26" s="58">
        <v>17</v>
      </c>
      <c r="E26" s="58">
        <v>755</v>
      </c>
      <c r="F26" s="58">
        <v>2053</v>
      </c>
      <c r="G26" s="58">
        <f>B26+C26+D26+E26-F26</f>
        <v>2332</v>
      </c>
      <c r="H26" s="58">
        <v>2329</v>
      </c>
      <c r="I26" s="58">
        <v>3</v>
      </c>
      <c r="J26" s="58">
        <v>0</v>
      </c>
    </row>
    <row r="27" spans="1:10" x14ac:dyDescent="0.25">
      <c r="A27" s="48" t="s">
        <v>227</v>
      </c>
      <c r="B27" s="58">
        <v>929</v>
      </c>
      <c r="C27" s="58">
        <v>672</v>
      </c>
      <c r="D27" s="58">
        <v>3</v>
      </c>
      <c r="E27" s="58">
        <v>64</v>
      </c>
      <c r="F27" s="58">
        <v>545</v>
      </c>
      <c r="G27" s="58">
        <f>B27+C27+D27+E27-F27</f>
        <v>1123</v>
      </c>
      <c r="H27" s="58">
        <v>1122</v>
      </c>
      <c r="I27" s="58">
        <v>0</v>
      </c>
      <c r="J27" s="58">
        <v>1</v>
      </c>
    </row>
    <row r="28" spans="1:10" x14ac:dyDescent="0.25">
      <c r="A28" s="48" t="s">
        <v>228</v>
      </c>
      <c r="B28" s="58">
        <v>129</v>
      </c>
      <c r="C28" s="58">
        <v>118</v>
      </c>
      <c r="D28" s="58">
        <v>0</v>
      </c>
      <c r="E28" s="58">
        <v>30</v>
      </c>
      <c r="F28" s="58">
        <v>186</v>
      </c>
      <c r="G28" s="58">
        <f>B28+C28+D28+E28-F28</f>
        <v>91</v>
      </c>
      <c r="H28" s="58">
        <v>91</v>
      </c>
      <c r="I28" s="58">
        <v>0</v>
      </c>
      <c r="J28" s="58">
        <v>0</v>
      </c>
    </row>
    <row r="29" spans="1:10" x14ac:dyDescent="0.25">
      <c r="A29" s="49"/>
      <c r="B29" s="58"/>
      <c r="C29" s="58"/>
      <c r="D29" s="58"/>
      <c r="E29" s="58"/>
      <c r="F29" s="58"/>
      <c r="G29" s="58"/>
      <c r="H29" s="58"/>
      <c r="I29" s="58"/>
      <c r="J29" s="58"/>
    </row>
    <row r="30" spans="1:10" x14ac:dyDescent="0.25">
      <c r="A30" s="47" t="s">
        <v>60</v>
      </c>
      <c r="B30" s="54">
        <f t="shared" ref="B30:J30" si="5">SUM(B31:B35)</f>
        <v>3552</v>
      </c>
      <c r="C30" s="54">
        <f t="shared" si="5"/>
        <v>3951</v>
      </c>
      <c r="D30" s="54">
        <f t="shared" si="5"/>
        <v>31</v>
      </c>
      <c r="E30" s="54">
        <f t="shared" si="5"/>
        <v>446</v>
      </c>
      <c r="F30" s="54">
        <f t="shared" si="5"/>
        <v>4681</v>
      </c>
      <c r="G30" s="54">
        <f t="shared" si="5"/>
        <v>3299</v>
      </c>
      <c r="H30" s="54">
        <f t="shared" si="5"/>
        <v>3298</v>
      </c>
      <c r="I30" s="54">
        <f t="shared" si="5"/>
        <v>0</v>
      </c>
      <c r="J30" s="54">
        <f t="shared" si="5"/>
        <v>1</v>
      </c>
    </row>
    <row r="31" spans="1:10" x14ac:dyDescent="0.25">
      <c r="A31" s="50" t="s">
        <v>158</v>
      </c>
      <c r="B31" s="58">
        <v>2710</v>
      </c>
      <c r="C31" s="58">
        <v>3102</v>
      </c>
      <c r="D31" s="58">
        <v>12</v>
      </c>
      <c r="E31" s="58">
        <v>325</v>
      </c>
      <c r="F31" s="58">
        <v>3607</v>
      </c>
      <c r="G31" s="58">
        <f>B31+C31+D31+E31-F31</f>
        <v>2542</v>
      </c>
      <c r="H31" s="58">
        <v>2542</v>
      </c>
      <c r="I31" s="58">
        <v>0</v>
      </c>
      <c r="J31" s="58">
        <v>0</v>
      </c>
    </row>
    <row r="32" spans="1:10" x14ac:dyDescent="0.25">
      <c r="A32" s="48" t="s">
        <v>229</v>
      </c>
      <c r="B32" s="58">
        <v>292</v>
      </c>
      <c r="C32" s="58">
        <v>331</v>
      </c>
      <c r="D32" s="58">
        <v>3</v>
      </c>
      <c r="E32" s="58">
        <v>5</v>
      </c>
      <c r="F32" s="58">
        <v>335</v>
      </c>
      <c r="G32" s="58">
        <f>B32+C32+D32+E32-F32</f>
        <v>296</v>
      </c>
      <c r="H32" s="58">
        <v>296</v>
      </c>
      <c r="I32" s="58">
        <v>0</v>
      </c>
      <c r="J32" s="58">
        <v>0</v>
      </c>
    </row>
    <row r="33" spans="1:10" x14ac:dyDescent="0.25">
      <c r="A33" s="48" t="s">
        <v>230</v>
      </c>
      <c r="B33" s="58">
        <v>271</v>
      </c>
      <c r="C33" s="58">
        <v>201</v>
      </c>
      <c r="D33" s="58">
        <v>5</v>
      </c>
      <c r="E33" s="58">
        <v>0</v>
      </c>
      <c r="F33" s="58">
        <v>266</v>
      </c>
      <c r="G33" s="58">
        <f>B33+C33+D33+E33-F33</f>
        <v>211</v>
      </c>
      <c r="H33" s="58">
        <v>210</v>
      </c>
      <c r="I33" s="58">
        <v>0</v>
      </c>
      <c r="J33" s="58">
        <v>1</v>
      </c>
    </row>
    <row r="34" spans="1:10" x14ac:dyDescent="0.25">
      <c r="A34" s="48" t="s">
        <v>231</v>
      </c>
      <c r="B34" s="58">
        <v>75</v>
      </c>
      <c r="C34" s="58">
        <v>92</v>
      </c>
      <c r="D34" s="58">
        <v>3</v>
      </c>
      <c r="E34" s="58">
        <v>4</v>
      </c>
      <c r="F34" s="58">
        <v>110</v>
      </c>
      <c r="G34" s="58">
        <f>B34+C34+D34+E34-F34</f>
        <v>64</v>
      </c>
      <c r="H34" s="58">
        <v>64</v>
      </c>
      <c r="I34" s="58">
        <v>0</v>
      </c>
      <c r="J34" s="58">
        <v>0</v>
      </c>
    </row>
    <row r="35" spans="1:10" x14ac:dyDescent="0.25">
      <c r="A35" s="48" t="s">
        <v>232</v>
      </c>
      <c r="B35" s="58">
        <v>204</v>
      </c>
      <c r="C35" s="58">
        <v>225</v>
      </c>
      <c r="D35" s="58">
        <v>8</v>
      </c>
      <c r="E35" s="58">
        <v>112</v>
      </c>
      <c r="F35" s="58">
        <v>363</v>
      </c>
      <c r="G35" s="58">
        <f>B35+C35+D35+E35-F35</f>
        <v>186</v>
      </c>
      <c r="H35" s="58">
        <v>186</v>
      </c>
      <c r="I35" s="58">
        <v>0</v>
      </c>
      <c r="J35" s="58">
        <v>0</v>
      </c>
    </row>
    <row r="36" spans="1:10" x14ac:dyDescent="0.25">
      <c r="A36" s="49"/>
      <c r="B36" s="58"/>
      <c r="C36" s="58"/>
      <c r="D36" s="58"/>
      <c r="E36" s="58"/>
      <c r="F36" s="58"/>
      <c r="G36" s="58"/>
      <c r="H36" s="58"/>
      <c r="I36" s="58"/>
      <c r="J36" s="58"/>
    </row>
    <row r="37" spans="1:10" x14ac:dyDescent="0.25">
      <c r="A37" s="47" t="s">
        <v>61</v>
      </c>
      <c r="B37" s="54">
        <f t="shared" ref="B37:J37" si="6">SUM(B38:B42)</f>
        <v>2587</v>
      </c>
      <c r="C37" s="54">
        <f t="shared" si="6"/>
        <v>3821</v>
      </c>
      <c r="D37" s="54">
        <f t="shared" si="6"/>
        <v>29</v>
      </c>
      <c r="E37" s="54">
        <f t="shared" si="6"/>
        <v>461</v>
      </c>
      <c r="F37" s="54">
        <f t="shared" si="6"/>
        <v>4157</v>
      </c>
      <c r="G37" s="54">
        <f t="shared" si="6"/>
        <v>2741</v>
      </c>
      <c r="H37" s="54">
        <f t="shared" si="6"/>
        <v>2706</v>
      </c>
      <c r="I37" s="54">
        <f t="shared" si="6"/>
        <v>5</v>
      </c>
      <c r="J37" s="54">
        <f t="shared" si="6"/>
        <v>30</v>
      </c>
    </row>
    <row r="38" spans="1:10" x14ac:dyDescent="0.25">
      <c r="A38" s="48" t="s">
        <v>159</v>
      </c>
      <c r="B38" s="58">
        <v>1218</v>
      </c>
      <c r="C38" s="58">
        <v>1594</v>
      </c>
      <c r="D38" s="58">
        <v>12</v>
      </c>
      <c r="E38" s="58">
        <v>225</v>
      </c>
      <c r="F38" s="58">
        <v>1889</v>
      </c>
      <c r="G38" s="58">
        <f>B38+C38+D38+E38-F38</f>
        <v>1160</v>
      </c>
      <c r="H38" s="58">
        <v>1160</v>
      </c>
      <c r="I38" s="58">
        <v>0</v>
      </c>
      <c r="J38" s="58">
        <v>0</v>
      </c>
    </row>
    <row r="39" spans="1:10" x14ac:dyDescent="0.25">
      <c r="A39" s="48" t="s">
        <v>233</v>
      </c>
      <c r="B39" s="58">
        <v>267</v>
      </c>
      <c r="C39" s="58">
        <v>445</v>
      </c>
      <c r="D39" s="58">
        <v>2</v>
      </c>
      <c r="E39" s="58">
        <v>39</v>
      </c>
      <c r="F39" s="58">
        <v>469</v>
      </c>
      <c r="G39" s="58">
        <f>B39+C39+D39+E39-F39</f>
        <v>284</v>
      </c>
      <c r="H39" s="58">
        <v>284</v>
      </c>
      <c r="I39" s="58">
        <v>0</v>
      </c>
      <c r="J39" s="58">
        <v>0</v>
      </c>
    </row>
    <row r="40" spans="1:10" x14ac:dyDescent="0.25">
      <c r="A40" s="48" t="s">
        <v>234</v>
      </c>
      <c r="B40" s="58">
        <v>163</v>
      </c>
      <c r="C40" s="58">
        <v>232</v>
      </c>
      <c r="D40" s="58">
        <v>1</v>
      </c>
      <c r="E40" s="58">
        <v>14</v>
      </c>
      <c r="F40" s="58">
        <v>207</v>
      </c>
      <c r="G40" s="58">
        <f>B40+C40+D40+E40-F40</f>
        <v>203</v>
      </c>
      <c r="H40" s="58">
        <v>203</v>
      </c>
      <c r="I40" s="58">
        <v>0</v>
      </c>
      <c r="J40" s="58">
        <v>0</v>
      </c>
    </row>
    <row r="41" spans="1:10" x14ac:dyDescent="0.25">
      <c r="A41" s="48" t="s">
        <v>235</v>
      </c>
      <c r="B41" s="58">
        <v>360</v>
      </c>
      <c r="C41" s="58">
        <v>696</v>
      </c>
      <c r="D41" s="58">
        <v>0</v>
      </c>
      <c r="E41" s="58">
        <v>48</v>
      </c>
      <c r="F41" s="58">
        <v>673</v>
      </c>
      <c r="G41" s="58">
        <f>B41+C41+D41+E41-F41</f>
        <v>431</v>
      </c>
      <c r="H41" s="58">
        <v>401</v>
      </c>
      <c r="I41" s="58">
        <v>0</v>
      </c>
      <c r="J41" s="58">
        <v>30</v>
      </c>
    </row>
    <row r="42" spans="1:10" x14ac:dyDescent="0.25">
      <c r="A42" s="50" t="s">
        <v>160</v>
      </c>
      <c r="B42" s="58">
        <v>579</v>
      </c>
      <c r="C42" s="58">
        <v>854</v>
      </c>
      <c r="D42" s="58">
        <v>14</v>
      </c>
      <c r="E42" s="58">
        <v>135</v>
      </c>
      <c r="F42" s="58">
        <v>919</v>
      </c>
      <c r="G42" s="58">
        <f>B42+C42+D42+E42-F42</f>
        <v>663</v>
      </c>
      <c r="H42" s="58">
        <v>658</v>
      </c>
      <c r="I42" s="58">
        <v>5</v>
      </c>
      <c r="J42" s="58">
        <v>0</v>
      </c>
    </row>
    <row r="43" spans="1:10" x14ac:dyDescent="0.25">
      <c r="A43" s="49"/>
      <c r="B43" s="58"/>
      <c r="C43" s="58"/>
      <c r="D43" s="58"/>
      <c r="E43" s="58"/>
      <c r="F43" s="58"/>
      <c r="G43" s="58"/>
      <c r="H43" s="58"/>
      <c r="I43" s="58"/>
      <c r="J43" s="58"/>
    </row>
    <row r="44" spans="1:10" x14ac:dyDescent="0.25">
      <c r="A44" s="47" t="s">
        <v>62</v>
      </c>
      <c r="B44" s="54">
        <f t="shared" ref="B44:J44" si="7">SUM(B45:B50)</f>
        <v>2223</v>
      </c>
      <c r="C44" s="54">
        <f t="shared" si="7"/>
        <v>2630</v>
      </c>
      <c r="D44" s="54">
        <f t="shared" si="7"/>
        <v>23</v>
      </c>
      <c r="E44" s="54">
        <f t="shared" si="7"/>
        <v>224</v>
      </c>
      <c r="F44" s="54">
        <f t="shared" si="7"/>
        <v>2984</v>
      </c>
      <c r="G44" s="54">
        <f t="shared" si="7"/>
        <v>2116</v>
      </c>
      <c r="H44" s="54">
        <f t="shared" si="7"/>
        <v>2113</v>
      </c>
      <c r="I44" s="54">
        <f t="shared" si="7"/>
        <v>3</v>
      </c>
      <c r="J44" s="54">
        <f t="shared" si="7"/>
        <v>0</v>
      </c>
    </row>
    <row r="45" spans="1:10" x14ac:dyDescent="0.25">
      <c r="A45" s="48" t="s">
        <v>161</v>
      </c>
      <c r="B45" s="58">
        <v>708</v>
      </c>
      <c r="C45" s="58">
        <v>966</v>
      </c>
      <c r="D45" s="58">
        <v>3</v>
      </c>
      <c r="E45" s="58">
        <v>0</v>
      </c>
      <c r="F45" s="58">
        <v>1020</v>
      </c>
      <c r="G45" s="58">
        <f t="shared" ref="G45:G50" si="8">B45+C45+D45+E45-F45</f>
        <v>657</v>
      </c>
      <c r="H45" s="58">
        <v>657</v>
      </c>
      <c r="I45" s="58">
        <v>0</v>
      </c>
      <c r="J45" s="58">
        <v>0</v>
      </c>
    </row>
    <row r="46" spans="1:10" x14ac:dyDescent="0.25">
      <c r="A46" s="48" t="s">
        <v>236</v>
      </c>
      <c r="B46" s="58">
        <v>646</v>
      </c>
      <c r="C46" s="58">
        <v>660</v>
      </c>
      <c r="D46" s="58">
        <v>6</v>
      </c>
      <c r="E46" s="58">
        <v>135</v>
      </c>
      <c r="F46" s="58">
        <v>847</v>
      </c>
      <c r="G46" s="58">
        <f t="shared" si="8"/>
        <v>600</v>
      </c>
      <c r="H46" s="58">
        <v>600</v>
      </c>
      <c r="I46" s="58">
        <v>0</v>
      </c>
      <c r="J46" s="58">
        <v>0</v>
      </c>
    </row>
    <row r="47" spans="1:10" x14ac:dyDescent="0.25">
      <c r="A47" s="48" t="s">
        <v>237</v>
      </c>
      <c r="B47" s="58">
        <v>105</v>
      </c>
      <c r="C47" s="58">
        <v>107</v>
      </c>
      <c r="D47" s="58">
        <v>3</v>
      </c>
      <c r="E47" s="58">
        <v>21</v>
      </c>
      <c r="F47" s="58">
        <v>130</v>
      </c>
      <c r="G47" s="58">
        <f t="shared" si="8"/>
        <v>106</v>
      </c>
      <c r="H47" s="58">
        <v>106</v>
      </c>
      <c r="I47" s="58">
        <v>0</v>
      </c>
      <c r="J47" s="58">
        <v>0</v>
      </c>
    </row>
    <row r="48" spans="1:10" x14ac:dyDescent="0.25">
      <c r="A48" s="51" t="s">
        <v>238</v>
      </c>
      <c r="B48" s="58">
        <v>143</v>
      </c>
      <c r="C48" s="58">
        <v>196</v>
      </c>
      <c r="D48" s="58">
        <v>7</v>
      </c>
      <c r="E48" s="58">
        <v>33</v>
      </c>
      <c r="F48" s="58">
        <v>247</v>
      </c>
      <c r="G48" s="58">
        <f t="shared" si="8"/>
        <v>132</v>
      </c>
      <c r="H48" s="58">
        <v>132</v>
      </c>
      <c r="I48" s="58">
        <v>0</v>
      </c>
      <c r="J48" s="58">
        <v>0</v>
      </c>
    </row>
    <row r="49" spans="1:10" x14ac:dyDescent="0.25">
      <c r="A49" s="48" t="s">
        <v>239</v>
      </c>
      <c r="B49" s="58">
        <v>369</v>
      </c>
      <c r="C49" s="58">
        <v>380</v>
      </c>
      <c r="D49" s="58">
        <v>3</v>
      </c>
      <c r="E49" s="58">
        <v>3</v>
      </c>
      <c r="F49" s="58">
        <v>396</v>
      </c>
      <c r="G49" s="58">
        <f t="shared" si="8"/>
        <v>359</v>
      </c>
      <c r="H49" s="58">
        <v>358</v>
      </c>
      <c r="I49" s="58">
        <v>1</v>
      </c>
      <c r="J49" s="58">
        <v>0</v>
      </c>
    </row>
    <row r="50" spans="1:10" x14ac:dyDescent="0.25">
      <c r="A50" s="48" t="s">
        <v>240</v>
      </c>
      <c r="B50" s="58">
        <v>252</v>
      </c>
      <c r="C50" s="58">
        <v>321</v>
      </c>
      <c r="D50" s="58">
        <v>1</v>
      </c>
      <c r="E50" s="58">
        <v>32</v>
      </c>
      <c r="F50" s="58">
        <v>344</v>
      </c>
      <c r="G50" s="58">
        <f t="shared" si="8"/>
        <v>262</v>
      </c>
      <c r="H50" s="58">
        <v>260</v>
      </c>
      <c r="I50" s="58">
        <v>2</v>
      </c>
      <c r="J50" s="58">
        <v>0</v>
      </c>
    </row>
    <row r="51" spans="1:10" x14ac:dyDescent="0.25">
      <c r="A51" s="49"/>
      <c r="B51" s="58"/>
      <c r="C51" s="58"/>
      <c r="D51" s="58"/>
      <c r="E51" s="58"/>
      <c r="F51" s="58"/>
      <c r="G51" s="58"/>
      <c r="H51" s="58"/>
      <c r="I51" s="58"/>
      <c r="J51" s="58"/>
    </row>
    <row r="52" spans="1:10" x14ac:dyDescent="0.25">
      <c r="A52" s="47" t="s">
        <v>63</v>
      </c>
      <c r="B52" s="54">
        <f t="shared" ref="B52:J52" si="9">SUM(B53:B59)</f>
        <v>4514</v>
      </c>
      <c r="C52" s="54">
        <f t="shared" si="9"/>
        <v>3975</v>
      </c>
      <c r="D52" s="54">
        <f t="shared" si="9"/>
        <v>37</v>
      </c>
      <c r="E52" s="54">
        <f t="shared" si="9"/>
        <v>1056</v>
      </c>
      <c r="F52" s="54">
        <f t="shared" si="9"/>
        <v>5535</v>
      </c>
      <c r="G52" s="54">
        <f t="shared" si="9"/>
        <v>4047</v>
      </c>
      <c r="H52" s="54">
        <f t="shared" si="9"/>
        <v>4025</v>
      </c>
      <c r="I52" s="54">
        <f t="shared" si="9"/>
        <v>5</v>
      </c>
      <c r="J52" s="54">
        <f t="shared" si="9"/>
        <v>17</v>
      </c>
    </row>
    <row r="53" spans="1:10" x14ac:dyDescent="0.25">
      <c r="A53" s="48" t="s">
        <v>75</v>
      </c>
      <c r="B53" s="58">
        <v>2117</v>
      </c>
      <c r="C53" s="58">
        <v>1640</v>
      </c>
      <c r="D53" s="58">
        <v>8</v>
      </c>
      <c r="E53" s="58">
        <v>444</v>
      </c>
      <c r="F53" s="58">
        <v>2475</v>
      </c>
      <c r="G53" s="58">
        <f t="shared" ref="G53:G59" si="10">B53+C53+D53+E53-F53</f>
        <v>1734</v>
      </c>
      <c r="H53" s="58">
        <v>1734</v>
      </c>
      <c r="I53" s="58">
        <v>0</v>
      </c>
      <c r="J53" s="58">
        <v>0</v>
      </c>
    </row>
    <row r="54" spans="1:10" x14ac:dyDescent="0.25">
      <c r="A54" s="48" t="s">
        <v>81</v>
      </c>
      <c r="B54" s="58">
        <v>545</v>
      </c>
      <c r="C54" s="58">
        <v>481</v>
      </c>
      <c r="D54" s="58">
        <v>8</v>
      </c>
      <c r="E54" s="58">
        <v>264</v>
      </c>
      <c r="F54" s="58">
        <v>804</v>
      </c>
      <c r="G54" s="58">
        <f t="shared" si="10"/>
        <v>494</v>
      </c>
      <c r="H54" s="58">
        <v>487</v>
      </c>
      <c r="I54" s="58">
        <v>1</v>
      </c>
      <c r="J54" s="58">
        <v>6</v>
      </c>
    </row>
    <row r="55" spans="1:10" x14ac:dyDescent="0.25">
      <c r="A55" s="48" t="s">
        <v>77</v>
      </c>
      <c r="B55" s="58">
        <v>785</v>
      </c>
      <c r="C55" s="58">
        <v>814</v>
      </c>
      <c r="D55" s="58">
        <v>0</v>
      </c>
      <c r="E55" s="58">
        <v>14</v>
      </c>
      <c r="F55" s="58">
        <v>933</v>
      </c>
      <c r="G55" s="58">
        <f t="shared" si="10"/>
        <v>680</v>
      </c>
      <c r="H55" s="58">
        <v>677</v>
      </c>
      <c r="I55" s="58">
        <v>0</v>
      </c>
      <c r="J55" s="58">
        <v>3</v>
      </c>
    </row>
    <row r="56" spans="1:10" x14ac:dyDescent="0.25">
      <c r="A56" s="48" t="s">
        <v>241</v>
      </c>
      <c r="B56" s="58">
        <v>199</v>
      </c>
      <c r="C56" s="58">
        <v>216</v>
      </c>
      <c r="D56" s="58">
        <v>3</v>
      </c>
      <c r="E56" s="58">
        <v>124</v>
      </c>
      <c r="F56" s="58">
        <v>343</v>
      </c>
      <c r="G56" s="58">
        <f t="shared" si="10"/>
        <v>199</v>
      </c>
      <c r="H56" s="58">
        <v>198</v>
      </c>
      <c r="I56" s="58">
        <v>0</v>
      </c>
      <c r="J56" s="58">
        <v>1</v>
      </c>
    </row>
    <row r="57" spans="1:10" x14ac:dyDescent="0.25">
      <c r="A57" s="48" t="s">
        <v>242</v>
      </c>
      <c r="B57" s="58">
        <v>621</v>
      </c>
      <c r="C57" s="58">
        <v>519</v>
      </c>
      <c r="D57" s="58">
        <v>17</v>
      </c>
      <c r="E57" s="58">
        <v>191</v>
      </c>
      <c r="F57" s="58">
        <v>693</v>
      </c>
      <c r="G57" s="58">
        <f t="shared" si="10"/>
        <v>655</v>
      </c>
      <c r="H57" s="58">
        <v>654</v>
      </c>
      <c r="I57" s="58">
        <v>1</v>
      </c>
      <c r="J57" s="58">
        <v>0</v>
      </c>
    </row>
    <row r="58" spans="1:10" x14ac:dyDescent="0.25">
      <c r="A58" s="48" t="s">
        <v>243</v>
      </c>
      <c r="B58" s="58">
        <v>86</v>
      </c>
      <c r="C58" s="58">
        <v>108</v>
      </c>
      <c r="D58" s="58">
        <v>1</v>
      </c>
      <c r="E58" s="58">
        <v>16</v>
      </c>
      <c r="F58" s="58">
        <v>139</v>
      </c>
      <c r="G58" s="58">
        <f t="shared" si="10"/>
        <v>72</v>
      </c>
      <c r="H58" s="58">
        <v>67</v>
      </c>
      <c r="I58" s="58">
        <v>0</v>
      </c>
      <c r="J58" s="58">
        <v>5</v>
      </c>
    </row>
    <row r="59" spans="1:10" x14ac:dyDescent="0.25">
      <c r="A59" s="48" t="s">
        <v>244</v>
      </c>
      <c r="B59" s="58">
        <v>161</v>
      </c>
      <c r="C59" s="58">
        <v>197</v>
      </c>
      <c r="D59" s="58">
        <v>0</v>
      </c>
      <c r="E59" s="58">
        <v>3</v>
      </c>
      <c r="F59" s="58">
        <v>148</v>
      </c>
      <c r="G59" s="58">
        <f t="shared" si="10"/>
        <v>213</v>
      </c>
      <c r="H59" s="58">
        <v>208</v>
      </c>
      <c r="I59" s="58">
        <v>3</v>
      </c>
      <c r="J59" s="58">
        <v>2</v>
      </c>
    </row>
    <row r="60" spans="1:10" x14ac:dyDescent="0.25">
      <c r="A60" s="49"/>
      <c r="B60" s="58"/>
      <c r="C60" s="58"/>
      <c r="D60" s="58"/>
      <c r="E60" s="58"/>
      <c r="F60" s="58"/>
      <c r="G60" s="58"/>
      <c r="H60" s="58"/>
      <c r="I60" s="58"/>
      <c r="J60" s="58"/>
    </row>
    <row r="61" spans="1:10" x14ac:dyDescent="0.25">
      <c r="A61" s="47" t="s">
        <v>64</v>
      </c>
      <c r="B61" s="54">
        <f t="shared" ref="B61:J61" si="11">SUM(B62:B67)</f>
        <v>3205</v>
      </c>
      <c r="C61" s="54">
        <f t="shared" si="11"/>
        <v>4005</v>
      </c>
      <c r="D61" s="54">
        <f t="shared" si="11"/>
        <v>21</v>
      </c>
      <c r="E61" s="54">
        <f t="shared" si="11"/>
        <v>693</v>
      </c>
      <c r="F61" s="54">
        <f t="shared" si="11"/>
        <v>4999</v>
      </c>
      <c r="G61" s="54">
        <f t="shared" si="11"/>
        <v>2925</v>
      </c>
      <c r="H61" s="54">
        <f t="shared" si="11"/>
        <v>2920</v>
      </c>
      <c r="I61" s="54">
        <f t="shared" si="11"/>
        <v>3</v>
      </c>
      <c r="J61" s="54">
        <f t="shared" si="11"/>
        <v>2</v>
      </c>
    </row>
    <row r="62" spans="1:10" x14ac:dyDescent="0.25">
      <c r="A62" s="48" t="s">
        <v>76</v>
      </c>
      <c r="B62" s="58">
        <v>1181</v>
      </c>
      <c r="C62" s="58">
        <v>1633</v>
      </c>
      <c r="D62" s="58">
        <v>8</v>
      </c>
      <c r="E62" s="58">
        <v>503</v>
      </c>
      <c r="F62" s="58">
        <v>2359</v>
      </c>
      <c r="G62" s="58">
        <f t="shared" ref="G62:G67" si="12">B62+C62+D62+E62-F62</f>
        <v>966</v>
      </c>
      <c r="H62" s="58">
        <v>966</v>
      </c>
      <c r="I62" s="58">
        <v>0</v>
      </c>
      <c r="J62" s="58">
        <v>0</v>
      </c>
    </row>
    <row r="63" spans="1:10" x14ac:dyDescent="0.25">
      <c r="A63" s="48" t="s">
        <v>82</v>
      </c>
      <c r="B63" s="58">
        <v>507</v>
      </c>
      <c r="C63" s="58">
        <v>556</v>
      </c>
      <c r="D63" s="58">
        <v>1</v>
      </c>
      <c r="E63" s="58">
        <v>3</v>
      </c>
      <c r="F63" s="58">
        <v>646</v>
      </c>
      <c r="G63" s="58">
        <f t="shared" si="12"/>
        <v>421</v>
      </c>
      <c r="H63" s="58">
        <v>421</v>
      </c>
      <c r="I63" s="58">
        <v>0</v>
      </c>
      <c r="J63" s="58">
        <v>0</v>
      </c>
    </row>
    <row r="64" spans="1:10" x14ac:dyDescent="0.25">
      <c r="A64" s="48" t="s">
        <v>245</v>
      </c>
      <c r="B64" s="58">
        <v>225</v>
      </c>
      <c r="C64" s="58">
        <v>253</v>
      </c>
      <c r="D64" s="58">
        <v>6</v>
      </c>
      <c r="E64" s="58">
        <v>20</v>
      </c>
      <c r="F64" s="58">
        <v>288</v>
      </c>
      <c r="G64" s="58">
        <f t="shared" si="12"/>
        <v>216</v>
      </c>
      <c r="H64" s="58">
        <v>214</v>
      </c>
      <c r="I64" s="58">
        <v>1</v>
      </c>
      <c r="J64" s="58">
        <v>1</v>
      </c>
    </row>
    <row r="65" spans="1:10" x14ac:dyDescent="0.25">
      <c r="A65" s="48" t="s">
        <v>246</v>
      </c>
      <c r="B65" s="58">
        <v>528</v>
      </c>
      <c r="C65" s="58">
        <v>597</v>
      </c>
      <c r="D65" s="58">
        <v>3</v>
      </c>
      <c r="E65" s="58">
        <v>31</v>
      </c>
      <c r="F65" s="58">
        <v>612</v>
      </c>
      <c r="G65" s="58">
        <f t="shared" si="12"/>
        <v>547</v>
      </c>
      <c r="H65" s="58">
        <v>545</v>
      </c>
      <c r="I65" s="58">
        <v>2</v>
      </c>
      <c r="J65" s="58">
        <v>0</v>
      </c>
    </row>
    <row r="66" spans="1:10" x14ac:dyDescent="0.25">
      <c r="A66" s="48" t="s">
        <v>247</v>
      </c>
      <c r="B66" s="58">
        <v>122</v>
      </c>
      <c r="C66" s="58">
        <v>166</v>
      </c>
      <c r="D66" s="58">
        <v>1</v>
      </c>
      <c r="E66" s="58">
        <v>1</v>
      </c>
      <c r="F66" s="58">
        <v>146</v>
      </c>
      <c r="G66" s="58">
        <f t="shared" si="12"/>
        <v>144</v>
      </c>
      <c r="H66" s="58">
        <v>144</v>
      </c>
      <c r="I66" s="58">
        <v>0</v>
      </c>
      <c r="J66" s="58">
        <v>0</v>
      </c>
    </row>
    <row r="67" spans="1:10" x14ac:dyDescent="0.25">
      <c r="A67" s="48" t="s">
        <v>78</v>
      </c>
      <c r="B67" s="58">
        <v>642</v>
      </c>
      <c r="C67" s="58">
        <v>800</v>
      </c>
      <c r="D67" s="58">
        <v>2</v>
      </c>
      <c r="E67" s="58">
        <v>135</v>
      </c>
      <c r="F67" s="58">
        <v>948</v>
      </c>
      <c r="G67" s="58">
        <f t="shared" si="12"/>
        <v>631</v>
      </c>
      <c r="H67" s="58">
        <v>630</v>
      </c>
      <c r="I67" s="58">
        <v>0</v>
      </c>
      <c r="J67" s="58">
        <v>1</v>
      </c>
    </row>
    <row r="68" spans="1:10" x14ac:dyDescent="0.25">
      <c r="A68" s="49"/>
      <c r="B68" s="58"/>
      <c r="C68" s="58"/>
      <c r="D68" s="58"/>
      <c r="E68" s="58"/>
      <c r="F68" s="58"/>
      <c r="G68" s="58"/>
      <c r="H68" s="58"/>
      <c r="I68" s="58"/>
      <c r="J68" s="58"/>
    </row>
    <row r="69" spans="1:10" x14ac:dyDescent="0.25">
      <c r="A69" s="47" t="s">
        <v>65</v>
      </c>
      <c r="B69" s="54">
        <f t="shared" ref="B69:J69" si="13">SUM(B70:B75)</f>
        <v>2235</v>
      </c>
      <c r="C69" s="54">
        <f t="shared" si="13"/>
        <v>2496</v>
      </c>
      <c r="D69" s="54">
        <f t="shared" si="13"/>
        <v>7</v>
      </c>
      <c r="E69" s="54">
        <f t="shared" si="13"/>
        <v>272</v>
      </c>
      <c r="F69" s="54">
        <f t="shared" si="13"/>
        <v>2848</v>
      </c>
      <c r="G69" s="54">
        <f t="shared" si="13"/>
        <v>2162</v>
      </c>
      <c r="H69" s="54">
        <f t="shared" si="13"/>
        <v>2158</v>
      </c>
      <c r="I69" s="54">
        <f t="shared" si="13"/>
        <v>0</v>
      </c>
      <c r="J69" s="54">
        <f t="shared" si="13"/>
        <v>4</v>
      </c>
    </row>
    <row r="70" spans="1:10" x14ac:dyDescent="0.25">
      <c r="A70" s="48" t="s">
        <v>162</v>
      </c>
      <c r="B70" s="58">
        <v>1004</v>
      </c>
      <c r="C70" s="58">
        <v>1042</v>
      </c>
      <c r="D70" s="58">
        <v>2</v>
      </c>
      <c r="E70" s="58">
        <v>142</v>
      </c>
      <c r="F70" s="58">
        <v>1268</v>
      </c>
      <c r="G70" s="58">
        <f t="shared" ref="G70:G75" si="14">B70+C70+D70+E70-F70</f>
        <v>922</v>
      </c>
      <c r="H70" s="58">
        <v>922</v>
      </c>
      <c r="I70" s="58">
        <v>0</v>
      </c>
      <c r="J70" s="58">
        <v>0</v>
      </c>
    </row>
    <row r="71" spans="1:10" x14ac:dyDescent="0.25">
      <c r="A71" s="48" t="s">
        <v>83</v>
      </c>
      <c r="B71" s="58">
        <v>340</v>
      </c>
      <c r="C71" s="58">
        <v>404</v>
      </c>
      <c r="D71" s="58">
        <v>0</v>
      </c>
      <c r="E71" s="58">
        <v>37</v>
      </c>
      <c r="F71" s="58">
        <v>439</v>
      </c>
      <c r="G71" s="58">
        <f t="shared" si="14"/>
        <v>342</v>
      </c>
      <c r="H71" s="58">
        <v>342</v>
      </c>
      <c r="I71" s="58">
        <v>0</v>
      </c>
      <c r="J71" s="58">
        <v>0</v>
      </c>
    </row>
    <row r="72" spans="1:10" x14ac:dyDescent="0.25">
      <c r="A72" s="48" t="s">
        <v>248</v>
      </c>
      <c r="B72" s="58">
        <v>263</v>
      </c>
      <c r="C72" s="58">
        <v>227</v>
      </c>
      <c r="D72" s="58">
        <v>3</v>
      </c>
      <c r="E72" s="58">
        <v>18</v>
      </c>
      <c r="F72" s="58">
        <v>286</v>
      </c>
      <c r="G72" s="58">
        <f t="shared" si="14"/>
        <v>225</v>
      </c>
      <c r="H72" s="58">
        <v>222</v>
      </c>
      <c r="I72" s="58">
        <v>0</v>
      </c>
      <c r="J72" s="58">
        <v>3</v>
      </c>
    </row>
    <row r="73" spans="1:10" x14ac:dyDescent="0.25">
      <c r="A73" s="48" t="s">
        <v>249</v>
      </c>
      <c r="B73" s="58">
        <v>297</v>
      </c>
      <c r="C73" s="58">
        <v>389</v>
      </c>
      <c r="D73" s="58">
        <v>2</v>
      </c>
      <c r="E73" s="58">
        <v>9</v>
      </c>
      <c r="F73" s="58">
        <v>366</v>
      </c>
      <c r="G73" s="58">
        <f t="shared" si="14"/>
        <v>331</v>
      </c>
      <c r="H73" s="58">
        <v>330</v>
      </c>
      <c r="I73" s="58">
        <v>0</v>
      </c>
      <c r="J73" s="58">
        <v>1</v>
      </c>
    </row>
    <row r="74" spans="1:10" x14ac:dyDescent="0.25">
      <c r="A74" s="48" t="s">
        <v>250</v>
      </c>
      <c r="B74" s="58">
        <v>148</v>
      </c>
      <c r="C74" s="58">
        <v>221</v>
      </c>
      <c r="D74" s="58">
        <v>0</v>
      </c>
      <c r="E74" s="58">
        <v>27</v>
      </c>
      <c r="F74" s="58">
        <v>239</v>
      </c>
      <c r="G74" s="58">
        <f t="shared" si="14"/>
        <v>157</v>
      </c>
      <c r="H74" s="58">
        <v>157</v>
      </c>
      <c r="I74" s="58">
        <v>0</v>
      </c>
      <c r="J74" s="58">
        <v>0</v>
      </c>
    </row>
    <row r="75" spans="1:10" x14ac:dyDescent="0.25">
      <c r="A75" s="48" t="s">
        <v>251</v>
      </c>
      <c r="B75" s="58">
        <v>183</v>
      </c>
      <c r="C75" s="58">
        <v>213</v>
      </c>
      <c r="D75" s="58">
        <v>0</v>
      </c>
      <c r="E75" s="58">
        <v>39</v>
      </c>
      <c r="F75" s="58">
        <v>250</v>
      </c>
      <c r="G75" s="58">
        <f t="shared" si="14"/>
        <v>185</v>
      </c>
      <c r="H75" s="58">
        <v>185</v>
      </c>
      <c r="I75" s="58">
        <v>0</v>
      </c>
      <c r="J75" s="58">
        <v>0</v>
      </c>
    </row>
    <row r="76" spans="1:10" x14ac:dyDescent="0.25">
      <c r="A76" s="49"/>
      <c r="B76" s="58"/>
      <c r="C76" s="58"/>
      <c r="D76" s="58"/>
      <c r="E76" s="58"/>
      <c r="F76" s="58"/>
      <c r="G76" s="58"/>
      <c r="H76" s="58"/>
      <c r="I76" s="58"/>
      <c r="J76" s="58"/>
    </row>
    <row r="77" spans="1:10" x14ac:dyDescent="0.25">
      <c r="A77" s="47" t="s">
        <v>66</v>
      </c>
      <c r="B77" s="54">
        <f t="shared" ref="B77:J77" si="15">SUM(B78:B83)</f>
        <v>2495</v>
      </c>
      <c r="C77" s="54">
        <f t="shared" si="15"/>
        <v>2923</v>
      </c>
      <c r="D77" s="54">
        <f t="shared" si="15"/>
        <v>29</v>
      </c>
      <c r="E77" s="54">
        <f t="shared" si="15"/>
        <v>479</v>
      </c>
      <c r="F77" s="54">
        <f t="shared" si="15"/>
        <v>3445</v>
      </c>
      <c r="G77" s="54">
        <f t="shared" si="15"/>
        <v>2481</v>
      </c>
      <c r="H77" s="54">
        <f t="shared" si="15"/>
        <v>2473</v>
      </c>
      <c r="I77" s="54">
        <f t="shared" si="15"/>
        <v>1</v>
      </c>
      <c r="J77" s="54">
        <f t="shared" si="15"/>
        <v>7</v>
      </c>
    </row>
    <row r="78" spans="1:10" x14ac:dyDescent="0.25">
      <c r="A78" s="48" t="s">
        <v>163</v>
      </c>
      <c r="B78" s="58">
        <v>686</v>
      </c>
      <c r="C78" s="58">
        <v>892</v>
      </c>
      <c r="D78" s="58">
        <v>5</v>
      </c>
      <c r="E78" s="58">
        <v>123</v>
      </c>
      <c r="F78" s="58">
        <v>1078</v>
      </c>
      <c r="G78" s="58">
        <f t="shared" ref="G78:G83" si="16">B78+C78+D78+E78-F78</f>
        <v>628</v>
      </c>
      <c r="H78" s="58">
        <v>627</v>
      </c>
      <c r="I78" s="58">
        <v>0</v>
      </c>
      <c r="J78" s="58">
        <v>1</v>
      </c>
    </row>
    <row r="79" spans="1:10" x14ac:dyDescent="0.25">
      <c r="A79" s="48" t="s">
        <v>252</v>
      </c>
      <c r="B79" s="58">
        <v>1038</v>
      </c>
      <c r="C79" s="58">
        <v>1078</v>
      </c>
      <c r="D79" s="58">
        <v>15</v>
      </c>
      <c r="E79" s="58">
        <v>237</v>
      </c>
      <c r="F79" s="58">
        <v>1320</v>
      </c>
      <c r="G79" s="58">
        <f t="shared" si="16"/>
        <v>1048</v>
      </c>
      <c r="H79" s="58">
        <v>1046</v>
      </c>
      <c r="I79" s="58">
        <v>1</v>
      </c>
      <c r="J79" s="58">
        <v>1</v>
      </c>
    </row>
    <row r="80" spans="1:10" x14ac:dyDescent="0.25">
      <c r="A80" s="48" t="s">
        <v>253</v>
      </c>
      <c r="B80" s="58">
        <v>74</v>
      </c>
      <c r="C80" s="58">
        <v>111</v>
      </c>
      <c r="D80" s="58">
        <v>0</v>
      </c>
      <c r="E80" s="58">
        <v>32</v>
      </c>
      <c r="F80" s="58">
        <v>158</v>
      </c>
      <c r="G80" s="58">
        <f t="shared" si="16"/>
        <v>59</v>
      </c>
      <c r="H80" s="58">
        <v>59</v>
      </c>
      <c r="I80" s="58">
        <v>0</v>
      </c>
      <c r="J80" s="58">
        <v>0</v>
      </c>
    </row>
    <row r="81" spans="1:10" x14ac:dyDescent="0.25">
      <c r="A81" s="48" t="s">
        <v>254</v>
      </c>
      <c r="B81" s="58">
        <v>556</v>
      </c>
      <c r="C81" s="58">
        <v>680</v>
      </c>
      <c r="D81" s="58">
        <v>8</v>
      </c>
      <c r="E81" s="58">
        <v>58</v>
      </c>
      <c r="F81" s="58">
        <v>688</v>
      </c>
      <c r="G81" s="58">
        <f t="shared" si="16"/>
        <v>614</v>
      </c>
      <c r="H81" s="58">
        <v>613</v>
      </c>
      <c r="I81" s="58">
        <v>0</v>
      </c>
      <c r="J81" s="58">
        <v>1</v>
      </c>
    </row>
    <row r="82" spans="1:10" x14ac:dyDescent="0.25">
      <c r="A82" s="48" t="s">
        <v>255</v>
      </c>
      <c r="B82" s="58">
        <v>48</v>
      </c>
      <c r="C82" s="58">
        <v>63</v>
      </c>
      <c r="D82" s="58">
        <v>0</v>
      </c>
      <c r="E82" s="58">
        <v>1</v>
      </c>
      <c r="F82" s="58">
        <v>65</v>
      </c>
      <c r="G82" s="58">
        <f t="shared" si="16"/>
        <v>47</v>
      </c>
      <c r="H82" s="58">
        <v>47</v>
      </c>
      <c r="I82" s="58">
        <v>0</v>
      </c>
      <c r="J82" s="58">
        <v>0</v>
      </c>
    </row>
    <row r="83" spans="1:10" x14ac:dyDescent="0.25">
      <c r="A83" s="48" t="s">
        <v>256</v>
      </c>
      <c r="B83" s="58">
        <v>93</v>
      </c>
      <c r="C83" s="58">
        <v>99</v>
      </c>
      <c r="D83" s="58">
        <v>1</v>
      </c>
      <c r="E83" s="58">
        <v>28</v>
      </c>
      <c r="F83" s="58">
        <v>136</v>
      </c>
      <c r="G83" s="58">
        <f t="shared" si="16"/>
        <v>85</v>
      </c>
      <c r="H83" s="58">
        <v>81</v>
      </c>
      <c r="I83" s="58">
        <v>0</v>
      </c>
      <c r="J83" s="58">
        <v>4</v>
      </c>
    </row>
    <row r="84" spans="1:10" x14ac:dyDescent="0.25">
      <c r="A84" s="49"/>
      <c r="B84" s="58"/>
      <c r="C84" s="58"/>
      <c r="D84" s="58"/>
      <c r="E84" s="58"/>
      <c r="F84" s="58"/>
      <c r="G84" s="58"/>
      <c r="H84" s="58"/>
      <c r="I84" s="58"/>
      <c r="J84" s="58"/>
    </row>
    <row r="85" spans="1:10" x14ac:dyDescent="0.25">
      <c r="A85" s="47" t="s">
        <v>67</v>
      </c>
      <c r="B85" s="54">
        <f t="shared" ref="B85:J85" si="17">SUM(B86:B93)</f>
        <v>2486</v>
      </c>
      <c r="C85" s="54">
        <f t="shared" si="17"/>
        <v>3129</v>
      </c>
      <c r="D85" s="54">
        <f t="shared" si="17"/>
        <v>24</v>
      </c>
      <c r="E85" s="54">
        <f t="shared" si="17"/>
        <v>721</v>
      </c>
      <c r="F85" s="54">
        <f t="shared" si="17"/>
        <v>3781</v>
      </c>
      <c r="G85" s="54">
        <f t="shared" si="17"/>
        <v>2579</v>
      </c>
      <c r="H85" s="54">
        <f t="shared" si="17"/>
        <v>2550</v>
      </c>
      <c r="I85" s="54">
        <f t="shared" si="17"/>
        <v>5</v>
      </c>
      <c r="J85" s="54">
        <f t="shared" si="17"/>
        <v>24</v>
      </c>
    </row>
    <row r="86" spans="1:10" x14ac:dyDescent="0.25">
      <c r="A86" s="48" t="s">
        <v>79</v>
      </c>
      <c r="B86" s="58">
        <v>1098</v>
      </c>
      <c r="C86" s="58">
        <v>1346</v>
      </c>
      <c r="D86" s="58">
        <v>3</v>
      </c>
      <c r="E86" s="58">
        <v>220</v>
      </c>
      <c r="F86" s="58">
        <v>1498</v>
      </c>
      <c r="G86" s="58">
        <f t="shared" ref="G86:G93" si="18">B86+C86+D86+E86-F86</f>
        <v>1169</v>
      </c>
      <c r="H86" s="58">
        <v>1152</v>
      </c>
      <c r="I86" s="58">
        <v>0</v>
      </c>
      <c r="J86" s="58">
        <v>17</v>
      </c>
    </row>
    <row r="87" spans="1:10" x14ac:dyDescent="0.25">
      <c r="A87" s="48" t="s">
        <v>257</v>
      </c>
      <c r="B87" s="58">
        <v>259</v>
      </c>
      <c r="C87" s="58">
        <v>403</v>
      </c>
      <c r="D87" s="58">
        <v>4</v>
      </c>
      <c r="E87" s="58">
        <v>175</v>
      </c>
      <c r="F87" s="58">
        <v>567</v>
      </c>
      <c r="G87" s="58">
        <f t="shared" si="18"/>
        <v>274</v>
      </c>
      <c r="H87" s="58">
        <v>274</v>
      </c>
      <c r="I87" s="58">
        <v>0</v>
      </c>
      <c r="J87" s="58">
        <v>0</v>
      </c>
    </row>
    <row r="88" spans="1:10" x14ac:dyDescent="0.25">
      <c r="A88" s="48" t="s">
        <v>258</v>
      </c>
      <c r="B88" s="58">
        <v>247</v>
      </c>
      <c r="C88" s="58">
        <v>331</v>
      </c>
      <c r="D88" s="58">
        <v>6</v>
      </c>
      <c r="E88" s="58">
        <v>66</v>
      </c>
      <c r="F88" s="58">
        <v>393</v>
      </c>
      <c r="G88" s="58">
        <f t="shared" si="18"/>
        <v>257</v>
      </c>
      <c r="H88" s="58">
        <v>252</v>
      </c>
      <c r="I88" s="58">
        <v>0</v>
      </c>
      <c r="J88" s="58">
        <v>5</v>
      </c>
    </row>
    <row r="89" spans="1:10" x14ac:dyDescent="0.25">
      <c r="A89" s="48" t="s">
        <v>259</v>
      </c>
      <c r="B89" s="58">
        <v>302</v>
      </c>
      <c r="C89" s="58">
        <v>353</v>
      </c>
      <c r="D89" s="58">
        <v>1</v>
      </c>
      <c r="E89" s="58">
        <v>185</v>
      </c>
      <c r="F89" s="58">
        <v>527</v>
      </c>
      <c r="G89" s="58">
        <f t="shared" si="18"/>
        <v>314</v>
      </c>
      <c r="H89" s="58">
        <v>311</v>
      </c>
      <c r="I89" s="58">
        <v>3</v>
      </c>
      <c r="J89" s="58">
        <v>0</v>
      </c>
    </row>
    <row r="90" spans="1:10" x14ac:dyDescent="0.25">
      <c r="A90" s="48" t="s">
        <v>260</v>
      </c>
      <c r="B90" s="58">
        <v>125</v>
      </c>
      <c r="C90" s="58">
        <v>137</v>
      </c>
      <c r="D90" s="58">
        <v>7</v>
      </c>
      <c r="E90" s="58">
        <v>4</v>
      </c>
      <c r="F90" s="58">
        <v>177</v>
      </c>
      <c r="G90" s="58">
        <f t="shared" si="18"/>
        <v>96</v>
      </c>
      <c r="H90" s="58">
        <v>94</v>
      </c>
      <c r="I90" s="58">
        <v>0</v>
      </c>
      <c r="J90" s="58">
        <v>2</v>
      </c>
    </row>
    <row r="91" spans="1:10" x14ac:dyDescent="0.25">
      <c r="A91" s="48" t="s">
        <v>261</v>
      </c>
      <c r="B91" s="58">
        <v>248</v>
      </c>
      <c r="C91" s="58">
        <v>344</v>
      </c>
      <c r="D91" s="58">
        <v>0</v>
      </c>
      <c r="E91" s="58">
        <v>33</v>
      </c>
      <c r="F91" s="58">
        <v>343</v>
      </c>
      <c r="G91" s="58">
        <f t="shared" si="18"/>
        <v>282</v>
      </c>
      <c r="H91" s="58">
        <v>280</v>
      </c>
      <c r="I91" s="58">
        <v>2</v>
      </c>
      <c r="J91" s="58">
        <v>0</v>
      </c>
    </row>
    <row r="92" spans="1:10" x14ac:dyDescent="0.25">
      <c r="A92" s="48" t="s">
        <v>262</v>
      </c>
      <c r="B92" s="58">
        <v>162</v>
      </c>
      <c r="C92" s="58">
        <v>157</v>
      </c>
      <c r="D92" s="58">
        <v>1</v>
      </c>
      <c r="E92" s="58">
        <v>6</v>
      </c>
      <c r="F92" s="58">
        <v>185</v>
      </c>
      <c r="G92" s="58">
        <f t="shared" si="18"/>
        <v>141</v>
      </c>
      <c r="H92" s="58">
        <v>141</v>
      </c>
      <c r="I92" s="58">
        <v>0</v>
      </c>
      <c r="J92" s="58">
        <v>0</v>
      </c>
    </row>
    <row r="93" spans="1:10" x14ac:dyDescent="0.25">
      <c r="A93" s="48" t="s">
        <v>263</v>
      </c>
      <c r="B93" s="58">
        <v>45</v>
      </c>
      <c r="C93" s="58">
        <v>58</v>
      </c>
      <c r="D93" s="58">
        <v>2</v>
      </c>
      <c r="E93" s="58">
        <v>32</v>
      </c>
      <c r="F93" s="58">
        <v>91</v>
      </c>
      <c r="G93" s="58">
        <f t="shared" si="18"/>
        <v>46</v>
      </c>
      <c r="H93" s="58">
        <v>46</v>
      </c>
      <c r="I93" s="58">
        <v>0</v>
      </c>
      <c r="J93" s="58">
        <v>0</v>
      </c>
    </row>
    <row r="94" spans="1:10" x14ac:dyDescent="0.25">
      <c r="A94" s="49"/>
      <c r="B94" s="58"/>
      <c r="C94" s="58"/>
      <c r="D94" s="58"/>
      <c r="E94" s="58"/>
      <c r="F94" s="58"/>
      <c r="G94" s="58"/>
      <c r="H94" s="58"/>
      <c r="I94" s="58"/>
      <c r="J94" s="58"/>
    </row>
    <row r="95" spans="1:10" x14ac:dyDescent="0.25">
      <c r="A95" s="47" t="s">
        <v>68</v>
      </c>
      <c r="B95" s="54">
        <f t="shared" ref="B95:J95" si="19">SUM(B96:B97)</f>
        <v>2107</v>
      </c>
      <c r="C95" s="54">
        <f t="shared" si="19"/>
        <v>2206</v>
      </c>
      <c r="D95" s="54">
        <f t="shared" si="19"/>
        <v>5</v>
      </c>
      <c r="E95" s="54">
        <f t="shared" si="19"/>
        <v>680</v>
      </c>
      <c r="F95" s="54">
        <f t="shared" si="19"/>
        <v>2739</v>
      </c>
      <c r="G95" s="54">
        <f t="shared" si="19"/>
        <v>2259</v>
      </c>
      <c r="H95" s="54">
        <f t="shared" si="19"/>
        <v>2257</v>
      </c>
      <c r="I95" s="54">
        <f t="shared" si="19"/>
        <v>2</v>
      </c>
      <c r="J95" s="54">
        <f t="shared" si="19"/>
        <v>0</v>
      </c>
    </row>
    <row r="96" spans="1:10" x14ac:dyDescent="0.25">
      <c r="A96" s="1" t="s">
        <v>164</v>
      </c>
      <c r="B96" s="58">
        <v>1482</v>
      </c>
      <c r="C96" s="58">
        <v>1706</v>
      </c>
      <c r="D96" s="58">
        <v>2</v>
      </c>
      <c r="E96" s="58">
        <v>674</v>
      </c>
      <c r="F96" s="58">
        <v>2450</v>
      </c>
      <c r="G96" s="58">
        <f>B96+C96+D96+E96-F96</f>
        <v>1414</v>
      </c>
      <c r="H96" s="58">
        <v>1414</v>
      </c>
      <c r="I96" s="58">
        <v>0</v>
      </c>
      <c r="J96" s="58">
        <v>0</v>
      </c>
    </row>
    <row r="97" spans="1:10" x14ac:dyDescent="0.25">
      <c r="A97" s="1" t="s">
        <v>85</v>
      </c>
      <c r="B97" s="58">
        <v>625</v>
      </c>
      <c r="C97" s="58">
        <v>500</v>
      </c>
      <c r="D97" s="58">
        <v>3</v>
      </c>
      <c r="E97" s="58">
        <v>6</v>
      </c>
      <c r="F97" s="58">
        <v>289</v>
      </c>
      <c r="G97" s="58">
        <f>B97+C97+D97+E97-F97</f>
        <v>845</v>
      </c>
      <c r="H97" s="58">
        <v>843</v>
      </c>
      <c r="I97" s="58">
        <v>2</v>
      </c>
      <c r="J97" s="58">
        <v>0</v>
      </c>
    </row>
    <row r="98" spans="1:10" x14ac:dyDescent="0.25">
      <c r="A98" s="49"/>
      <c r="B98" s="58"/>
      <c r="C98" s="58"/>
      <c r="D98" s="58"/>
      <c r="E98" s="58"/>
      <c r="F98" s="58"/>
      <c r="G98" s="58"/>
      <c r="H98" s="58"/>
      <c r="I98" s="58"/>
      <c r="J98" s="58"/>
    </row>
    <row r="99" spans="1:10" x14ac:dyDescent="0.25">
      <c r="A99" s="47" t="s">
        <v>69</v>
      </c>
      <c r="B99" s="54">
        <f t="shared" ref="B99:J99" si="20">SUM(B100:B104)</f>
        <v>2178</v>
      </c>
      <c r="C99" s="54">
        <f t="shared" si="20"/>
        <v>2288</v>
      </c>
      <c r="D99" s="54">
        <f t="shared" si="20"/>
        <v>29</v>
      </c>
      <c r="E99" s="54">
        <f t="shared" si="20"/>
        <v>362</v>
      </c>
      <c r="F99" s="54">
        <f t="shared" si="20"/>
        <v>3026</v>
      </c>
      <c r="G99" s="54">
        <f t="shared" si="20"/>
        <v>1831</v>
      </c>
      <c r="H99" s="54">
        <f t="shared" si="20"/>
        <v>1826</v>
      </c>
      <c r="I99" s="54">
        <f t="shared" si="20"/>
        <v>5</v>
      </c>
      <c r="J99" s="54">
        <f t="shared" si="20"/>
        <v>0</v>
      </c>
    </row>
    <row r="100" spans="1:10" x14ac:dyDescent="0.25">
      <c r="A100" s="48" t="s">
        <v>165</v>
      </c>
      <c r="B100" s="58">
        <v>757</v>
      </c>
      <c r="C100" s="58">
        <v>814</v>
      </c>
      <c r="D100" s="58">
        <v>6</v>
      </c>
      <c r="E100" s="58">
        <v>166</v>
      </c>
      <c r="F100" s="58">
        <v>1146</v>
      </c>
      <c r="G100" s="58">
        <f>B100+C100+D100+E100-F100</f>
        <v>597</v>
      </c>
      <c r="H100" s="58">
        <v>593</v>
      </c>
      <c r="I100" s="58">
        <v>4</v>
      </c>
      <c r="J100" s="58">
        <v>0</v>
      </c>
    </row>
    <row r="101" spans="1:10" x14ac:dyDescent="0.25">
      <c r="A101" s="48" t="s">
        <v>264</v>
      </c>
      <c r="B101" s="58">
        <v>383</v>
      </c>
      <c r="C101" s="58">
        <v>363</v>
      </c>
      <c r="D101" s="58">
        <v>13</v>
      </c>
      <c r="E101" s="58">
        <v>76</v>
      </c>
      <c r="F101" s="58">
        <v>522</v>
      </c>
      <c r="G101" s="58">
        <f>B101+C101+D101+E101-F101</f>
        <v>313</v>
      </c>
      <c r="H101" s="58">
        <v>312</v>
      </c>
      <c r="I101" s="58">
        <v>1</v>
      </c>
      <c r="J101" s="58">
        <v>0</v>
      </c>
    </row>
    <row r="102" spans="1:10" x14ac:dyDescent="0.25">
      <c r="A102" s="48" t="s">
        <v>30</v>
      </c>
      <c r="B102" s="58">
        <v>531</v>
      </c>
      <c r="C102" s="58">
        <v>447</v>
      </c>
      <c r="D102" s="58">
        <v>0</v>
      </c>
      <c r="E102" s="58">
        <v>87</v>
      </c>
      <c r="F102" s="58">
        <v>632</v>
      </c>
      <c r="G102" s="58">
        <f>B102+C102+D102+E102-F102</f>
        <v>433</v>
      </c>
      <c r="H102" s="58">
        <v>433</v>
      </c>
      <c r="I102" s="58">
        <v>0</v>
      </c>
      <c r="J102" s="58">
        <v>0</v>
      </c>
    </row>
    <row r="103" spans="1:10" x14ac:dyDescent="0.25">
      <c r="A103" s="48" t="s">
        <v>265</v>
      </c>
      <c r="B103" s="58">
        <v>364</v>
      </c>
      <c r="C103" s="58">
        <v>470</v>
      </c>
      <c r="D103" s="58">
        <v>3</v>
      </c>
      <c r="E103" s="58">
        <v>33</v>
      </c>
      <c r="F103" s="58">
        <v>525</v>
      </c>
      <c r="G103" s="58">
        <f>B103+C103+D103+E103-F103</f>
        <v>345</v>
      </c>
      <c r="H103" s="58">
        <v>345</v>
      </c>
      <c r="I103" s="58">
        <v>0</v>
      </c>
      <c r="J103" s="58">
        <v>0</v>
      </c>
    </row>
    <row r="104" spans="1:10" x14ac:dyDescent="0.25">
      <c r="A104" s="48" t="s">
        <v>46</v>
      </c>
      <c r="B104" s="58">
        <v>143</v>
      </c>
      <c r="C104" s="58">
        <v>194</v>
      </c>
      <c r="D104" s="58">
        <v>7</v>
      </c>
      <c r="E104" s="58">
        <v>0</v>
      </c>
      <c r="F104" s="58">
        <v>201</v>
      </c>
      <c r="G104" s="58">
        <f>B104+C104+D104+E104-F104</f>
        <v>143</v>
      </c>
      <c r="H104" s="58">
        <v>143</v>
      </c>
      <c r="I104" s="58">
        <v>0</v>
      </c>
      <c r="J104" s="58">
        <v>0</v>
      </c>
    </row>
    <row r="105" spans="1:10" x14ac:dyDescent="0.25">
      <c r="A105" s="52"/>
      <c r="B105" s="58"/>
      <c r="C105" s="58"/>
      <c r="D105" s="58"/>
      <c r="E105" s="58"/>
      <c r="F105" s="58"/>
      <c r="G105" s="58"/>
      <c r="H105" s="58"/>
      <c r="I105" s="58"/>
      <c r="J105" s="58"/>
    </row>
    <row r="106" spans="1:10" x14ac:dyDescent="0.25">
      <c r="A106" s="3" t="s">
        <v>70</v>
      </c>
      <c r="B106" s="54">
        <f t="shared" ref="B106:J106" si="21">SUM(B107:B109)</f>
        <v>1854</v>
      </c>
      <c r="C106" s="54">
        <f t="shared" si="21"/>
        <v>2041</v>
      </c>
      <c r="D106" s="54">
        <f t="shared" si="21"/>
        <v>11</v>
      </c>
      <c r="E106" s="54">
        <f t="shared" si="21"/>
        <v>258</v>
      </c>
      <c r="F106" s="54">
        <f t="shared" si="21"/>
        <v>2372</v>
      </c>
      <c r="G106" s="54">
        <f t="shared" si="21"/>
        <v>1792</v>
      </c>
      <c r="H106" s="54">
        <f t="shared" si="21"/>
        <v>1787</v>
      </c>
      <c r="I106" s="54">
        <f t="shared" si="21"/>
        <v>1</v>
      </c>
      <c r="J106" s="54">
        <f t="shared" si="21"/>
        <v>4</v>
      </c>
    </row>
    <row r="107" spans="1:10" x14ac:dyDescent="0.25">
      <c r="A107" s="48" t="s">
        <v>166</v>
      </c>
      <c r="B107" s="58">
        <v>794</v>
      </c>
      <c r="C107" s="58">
        <v>823</v>
      </c>
      <c r="D107" s="58">
        <v>5</v>
      </c>
      <c r="E107" s="58">
        <v>228</v>
      </c>
      <c r="F107" s="58">
        <v>1131</v>
      </c>
      <c r="G107" s="58">
        <f>B107+C107+D107+E107-F107</f>
        <v>719</v>
      </c>
      <c r="H107" s="58">
        <v>718</v>
      </c>
      <c r="I107" s="58">
        <v>1</v>
      </c>
      <c r="J107" s="58">
        <v>0</v>
      </c>
    </row>
    <row r="108" spans="1:10" x14ac:dyDescent="0.25">
      <c r="A108" s="48" t="s">
        <v>266</v>
      </c>
      <c r="B108" s="58">
        <v>627</v>
      </c>
      <c r="C108" s="58">
        <v>636</v>
      </c>
      <c r="D108" s="58">
        <v>4</v>
      </c>
      <c r="E108" s="58">
        <v>25</v>
      </c>
      <c r="F108" s="58">
        <v>710</v>
      </c>
      <c r="G108" s="58">
        <f>B108+C108+D108+E108-F108</f>
        <v>582</v>
      </c>
      <c r="H108" s="58">
        <v>582</v>
      </c>
      <c r="I108" s="58">
        <v>0</v>
      </c>
      <c r="J108" s="58">
        <v>0</v>
      </c>
    </row>
    <row r="109" spans="1:10" x14ac:dyDescent="0.25">
      <c r="A109" s="48" t="s">
        <v>267</v>
      </c>
      <c r="B109" s="58">
        <v>433</v>
      </c>
      <c r="C109" s="58">
        <v>582</v>
      </c>
      <c r="D109" s="58">
        <v>2</v>
      </c>
      <c r="E109" s="58">
        <v>5</v>
      </c>
      <c r="F109" s="58">
        <v>531</v>
      </c>
      <c r="G109" s="58">
        <f>B109+C109+D109+E109-F109</f>
        <v>491</v>
      </c>
      <c r="H109" s="58">
        <v>487</v>
      </c>
      <c r="I109" s="58">
        <v>0</v>
      </c>
      <c r="J109" s="58">
        <v>4</v>
      </c>
    </row>
    <row r="110" spans="1:10" x14ac:dyDescent="0.25">
      <c r="A110" s="49"/>
      <c r="B110" s="58"/>
      <c r="C110" s="58"/>
      <c r="D110" s="58"/>
      <c r="E110" s="58"/>
      <c r="F110" s="58"/>
      <c r="G110" s="58"/>
      <c r="H110" s="58"/>
      <c r="I110" s="58"/>
      <c r="J110" s="58"/>
    </row>
    <row r="111" spans="1:10" x14ac:dyDescent="0.25">
      <c r="A111" s="3" t="s">
        <v>71</v>
      </c>
      <c r="B111" s="54">
        <f t="shared" ref="B111:J111" si="22">SUM(B112:B114)</f>
        <v>2400</v>
      </c>
      <c r="C111" s="54">
        <f t="shared" si="22"/>
        <v>2271</v>
      </c>
      <c r="D111" s="54">
        <f t="shared" si="22"/>
        <v>13</v>
      </c>
      <c r="E111" s="54">
        <f t="shared" si="22"/>
        <v>811</v>
      </c>
      <c r="F111" s="54">
        <f t="shared" si="22"/>
        <v>3434</v>
      </c>
      <c r="G111" s="54">
        <f t="shared" si="22"/>
        <v>2061</v>
      </c>
      <c r="H111" s="54">
        <f t="shared" si="22"/>
        <v>2038</v>
      </c>
      <c r="I111" s="54">
        <f t="shared" si="22"/>
        <v>7</v>
      </c>
      <c r="J111" s="54">
        <f t="shared" si="22"/>
        <v>16</v>
      </c>
    </row>
    <row r="112" spans="1:10" x14ac:dyDescent="0.25">
      <c r="A112" s="48" t="s">
        <v>167</v>
      </c>
      <c r="B112" s="58">
        <v>1105</v>
      </c>
      <c r="C112" s="58">
        <v>1094</v>
      </c>
      <c r="D112" s="58">
        <v>7</v>
      </c>
      <c r="E112" s="58">
        <v>646</v>
      </c>
      <c r="F112" s="58">
        <v>1930</v>
      </c>
      <c r="G112" s="58">
        <f>B112+C112+D112+E112-F112</f>
        <v>922</v>
      </c>
      <c r="H112" s="58">
        <v>922</v>
      </c>
      <c r="I112" s="58">
        <v>0</v>
      </c>
      <c r="J112" s="58">
        <v>0</v>
      </c>
    </row>
    <row r="113" spans="1:10" x14ac:dyDescent="0.25">
      <c r="A113" s="48" t="s">
        <v>84</v>
      </c>
      <c r="B113" s="58">
        <v>797</v>
      </c>
      <c r="C113" s="58">
        <v>698</v>
      </c>
      <c r="D113" s="58">
        <v>3</v>
      </c>
      <c r="E113" s="58">
        <v>23</v>
      </c>
      <c r="F113" s="58">
        <v>878</v>
      </c>
      <c r="G113" s="58">
        <f>B113+C113+D113+E113-F113</f>
        <v>643</v>
      </c>
      <c r="H113" s="58">
        <v>621</v>
      </c>
      <c r="I113" s="58">
        <v>6</v>
      </c>
      <c r="J113" s="58">
        <v>16</v>
      </c>
    </row>
    <row r="114" spans="1:10" x14ac:dyDescent="0.25">
      <c r="A114" s="48" t="s">
        <v>268</v>
      </c>
      <c r="B114" s="58">
        <v>498</v>
      </c>
      <c r="C114" s="58">
        <v>479</v>
      </c>
      <c r="D114" s="58">
        <v>3</v>
      </c>
      <c r="E114" s="58">
        <v>142</v>
      </c>
      <c r="F114" s="58">
        <v>626</v>
      </c>
      <c r="G114" s="58">
        <f>B114+C114+D114+E114-F114</f>
        <v>496</v>
      </c>
      <c r="H114" s="58">
        <v>495</v>
      </c>
      <c r="I114" s="58">
        <v>1</v>
      </c>
      <c r="J114" s="58">
        <v>0</v>
      </c>
    </row>
    <row r="115" spans="1:10" x14ac:dyDescent="0.25">
      <c r="A115" s="53"/>
      <c r="B115" s="62"/>
      <c r="C115" s="62"/>
      <c r="D115" s="63"/>
      <c r="E115" s="63"/>
      <c r="F115" s="63"/>
      <c r="G115" s="63"/>
      <c r="H115" s="62"/>
      <c r="I115" s="64"/>
      <c r="J115" s="64"/>
    </row>
    <row r="116" spans="1:10" x14ac:dyDescent="0.25">
      <c r="A116" s="49" t="s">
        <v>168</v>
      </c>
      <c r="B116" s="65"/>
      <c r="C116" s="65"/>
      <c r="D116" s="65"/>
      <c r="E116" s="65"/>
      <c r="F116" s="65"/>
      <c r="G116" s="65"/>
      <c r="H116" s="65"/>
      <c r="I116" s="48"/>
      <c r="J116" s="48"/>
    </row>
  </sheetData>
  <mergeCells count="11">
    <mergeCell ref="C7:C8"/>
    <mergeCell ref="A7:A8"/>
    <mergeCell ref="B7:B8"/>
    <mergeCell ref="A5:J5"/>
    <mergeCell ref="A3:J3"/>
    <mergeCell ref="A4:J4"/>
    <mergeCell ref="D7:D8"/>
    <mergeCell ref="E7:E8"/>
    <mergeCell ref="F7:F8"/>
    <mergeCell ref="G7:G8"/>
    <mergeCell ref="H7:J7"/>
  </mergeCells>
  <pageMargins left="0.75" right="0.75" top="1" bottom="1" header="0" footer="0"/>
  <pageSetup scale="2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117"/>
  <sheetViews>
    <sheetView zoomScale="71" zoomScaleNormal="71" workbookViewId="0">
      <selection activeCell="A118" sqref="A118:XFD1048576"/>
    </sheetView>
  </sheetViews>
  <sheetFormatPr baseColWidth="10" defaultColWidth="0" defaultRowHeight="15.75" zeroHeight="1" x14ac:dyDescent="0.25"/>
  <cols>
    <col min="1" max="1" width="76.7109375" style="48" customWidth="1"/>
    <col min="2" max="3" width="11.42578125" style="48" customWidth="1"/>
    <col min="4" max="4" width="16.28515625" style="48" customWidth="1"/>
    <col min="5" max="5" width="14.28515625" style="48" customWidth="1"/>
    <col min="6" max="6" width="13.140625" style="48" customWidth="1"/>
    <col min="7" max="41" width="11.42578125" style="48" hidden="1" customWidth="1"/>
    <col min="42" max="42" width="0" style="48" hidden="1" customWidth="1"/>
    <col min="43" max="16384" width="11.42578125" style="48" hidden="1"/>
  </cols>
  <sheetData>
    <row r="1" spans="1:6" x14ac:dyDescent="0.25">
      <c r="A1" s="66" t="s">
        <v>16</v>
      </c>
      <c r="B1" s="66"/>
      <c r="C1" s="67"/>
      <c r="D1" s="67"/>
      <c r="E1" s="67"/>
      <c r="F1" s="67"/>
    </row>
    <row r="2" spans="1:6" x14ac:dyDescent="0.25">
      <c r="A2" s="68"/>
      <c r="B2" s="68"/>
      <c r="C2" s="65"/>
      <c r="D2" s="65"/>
      <c r="E2" s="65"/>
      <c r="F2" s="65"/>
    </row>
    <row r="3" spans="1:6" x14ac:dyDescent="0.25">
      <c r="A3" s="230" t="s">
        <v>48</v>
      </c>
      <c r="B3" s="230"/>
      <c r="C3" s="230"/>
      <c r="D3" s="230"/>
      <c r="E3" s="230"/>
      <c r="F3" s="230"/>
    </row>
    <row r="4" spans="1:6" x14ac:dyDescent="0.25">
      <c r="A4" s="230" t="s">
        <v>42</v>
      </c>
      <c r="B4" s="230"/>
      <c r="C4" s="230"/>
      <c r="D4" s="230"/>
      <c r="E4" s="230"/>
      <c r="F4" s="230"/>
    </row>
    <row r="5" spans="1:6" x14ac:dyDescent="0.25">
      <c r="A5" s="230" t="s">
        <v>56</v>
      </c>
      <c r="B5" s="230"/>
      <c r="C5" s="230"/>
      <c r="D5" s="230"/>
      <c r="E5" s="230"/>
      <c r="F5" s="230"/>
    </row>
    <row r="6" spans="1:6" x14ac:dyDescent="0.25">
      <c r="A6" s="230" t="s">
        <v>220</v>
      </c>
      <c r="B6" s="230"/>
      <c r="C6" s="230"/>
      <c r="D6" s="230"/>
      <c r="E6" s="230"/>
      <c r="F6" s="230"/>
    </row>
    <row r="7" spans="1:6" x14ac:dyDescent="0.25">
      <c r="A7" s="70"/>
      <c r="B7" s="70"/>
      <c r="C7" s="70"/>
      <c r="D7" s="70"/>
      <c r="E7" s="70"/>
      <c r="F7" s="70"/>
    </row>
    <row r="8" spans="1:6" ht="42" customHeight="1" x14ac:dyDescent="0.25">
      <c r="A8" s="231" t="s">
        <v>43</v>
      </c>
      <c r="B8" s="233" t="s">
        <v>22</v>
      </c>
      <c r="C8" s="235" t="s">
        <v>55</v>
      </c>
      <c r="D8" s="236"/>
      <c r="E8" s="236"/>
      <c r="F8" s="236"/>
    </row>
    <row r="9" spans="1:6" ht="31.15" customHeight="1" x14ac:dyDescent="0.25">
      <c r="A9" s="232"/>
      <c r="B9" s="234"/>
      <c r="C9" s="71" t="s">
        <v>6</v>
      </c>
      <c r="D9" s="71" t="s">
        <v>7</v>
      </c>
      <c r="E9" s="71" t="s">
        <v>8</v>
      </c>
      <c r="F9" s="72" t="s">
        <v>9</v>
      </c>
    </row>
    <row r="10" spans="1:6" x14ac:dyDescent="0.25">
      <c r="A10" s="73"/>
      <c r="B10" s="74"/>
      <c r="C10" s="75"/>
      <c r="D10" s="76"/>
      <c r="E10" s="77"/>
      <c r="F10" s="76"/>
    </row>
    <row r="11" spans="1:6" x14ac:dyDescent="0.25">
      <c r="A11" s="78" t="s">
        <v>22</v>
      </c>
      <c r="B11" s="79">
        <f t="shared" ref="B11:F11" si="0">+B13+B21+B24+B31+B38+B45+B53+B62+B70+B78+B86+B96+B100+B107+B112</f>
        <v>44573</v>
      </c>
      <c r="C11" s="79">
        <f t="shared" si="0"/>
        <v>21724</v>
      </c>
      <c r="D11" s="79">
        <f t="shared" si="0"/>
        <v>1561</v>
      </c>
      <c r="E11" s="79">
        <f t="shared" si="0"/>
        <v>3795</v>
      </c>
      <c r="F11" s="79">
        <f t="shared" si="0"/>
        <v>17493</v>
      </c>
    </row>
    <row r="12" spans="1:6" x14ac:dyDescent="0.25">
      <c r="A12" s="81"/>
      <c r="B12" s="82"/>
      <c r="C12" s="83"/>
      <c r="D12" s="84"/>
      <c r="E12" s="82"/>
      <c r="F12" s="82"/>
    </row>
    <row r="13" spans="1:6" x14ac:dyDescent="0.25">
      <c r="A13" s="85" t="s">
        <v>57</v>
      </c>
      <c r="B13" s="86">
        <f t="shared" ref="B13:F13" si="1">SUM(B14:B19)</f>
        <v>2681</v>
      </c>
      <c r="C13" s="86">
        <f t="shared" si="1"/>
        <v>1103</v>
      </c>
      <c r="D13" s="86">
        <f t="shared" si="1"/>
        <v>182</v>
      </c>
      <c r="E13" s="86">
        <f t="shared" si="1"/>
        <v>148</v>
      </c>
      <c r="F13" s="86">
        <f t="shared" si="1"/>
        <v>1248</v>
      </c>
    </row>
    <row r="14" spans="1:6" x14ac:dyDescent="0.25">
      <c r="A14" s="48" t="s">
        <v>155</v>
      </c>
      <c r="B14" s="87">
        <f t="shared" ref="B14:B19" si="2">SUM(C14:F14)</f>
        <v>1079</v>
      </c>
      <c r="C14" s="69">
        <v>246</v>
      </c>
      <c r="D14" s="88">
        <v>84</v>
      </c>
      <c r="E14" s="88">
        <v>2</v>
      </c>
      <c r="F14" s="87">
        <v>747</v>
      </c>
    </row>
    <row r="15" spans="1:6" x14ac:dyDescent="0.25">
      <c r="A15" s="48" t="s">
        <v>29</v>
      </c>
      <c r="B15" s="87">
        <f t="shared" si="2"/>
        <v>452</v>
      </c>
      <c r="C15" s="69">
        <v>101</v>
      </c>
      <c r="D15" s="88">
        <v>76</v>
      </c>
      <c r="E15" s="88">
        <v>9</v>
      </c>
      <c r="F15" s="87">
        <v>266</v>
      </c>
    </row>
    <row r="16" spans="1:6" x14ac:dyDescent="0.25">
      <c r="A16" s="48" t="s">
        <v>72</v>
      </c>
      <c r="B16" s="87">
        <f t="shared" si="2"/>
        <v>500</v>
      </c>
      <c r="C16" s="69">
        <v>308</v>
      </c>
      <c r="D16" s="88">
        <v>18</v>
      </c>
      <c r="E16" s="88">
        <v>41</v>
      </c>
      <c r="F16" s="87">
        <v>133</v>
      </c>
    </row>
    <row r="17" spans="1:6" x14ac:dyDescent="0.25">
      <c r="A17" s="48" t="s">
        <v>224</v>
      </c>
      <c r="B17" s="87">
        <f t="shared" si="2"/>
        <v>81</v>
      </c>
      <c r="C17" s="69">
        <v>20</v>
      </c>
      <c r="D17" s="88">
        <v>3</v>
      </c>
      <c r="E17" s="88">
        <v>0</v>
      </c>
      <c r="F17" s="87">
        <v>58</v>
      </c>
    </row>
    <row r="18" spans="1:6" x14ac:dyDescent="0.25">
      <c r="A18" s="48" t="s">
        <v>225</v>
      </c>
      <c r="B18" s="87">
        <f t="shared" si="2"/>
        <v>50</v>
      </c>
      <c r="C18" s="69">
        <v>48</v>
      </c>
      <c r="D18" s="88">
        <v>0</v>
      </c>
      <c r="E18" s="88">
        <v>2</v>
      </c>
      <c r="F18" s="87">
        <v>0</v>
      </c>
    </row>
    <row r="19" spans="1:6" x14ac:dyDescent="0.25">
      <c r="A19" s="48" t="s">
        <v>226</v>
      </c>
      <c r="B19" s="87">
        <f t="shared" si="2"/>
        <v>519</v>
      </c>
      <c r="C19" s="69">
        <v>380</v>
      </c>
      <c r="D19" s="88">
        <v>1</v>
      </c>
      <c r="E19" s="88">
        <v>94</v>
      </c>
      <c r="F19" s="87">
        <v>44</v>
      </c>
    </row>
    <row r="20" spans="1:6" x14ac:dyDescent="0.25">
      <c r="B20" s="89"/>
      <c r="C20" s="90"/>
      <c r="D20" s="91"/>
      <c r="E20" s="89"/>
      <c r="F20" s="89"/>
    </row>
    <row r="21" spans="1:6" x14ac:dyDescent="0.25">
      <c r="A21" s="92" t="s">
        <v>58</v>
      </c>
      <c r="B21" s="79">
        <f t="shared" ref="B21:F21" si="3">SUM(B22)</f>
        <v>4709</v>
      </c>
      <c r="C21" s="79">
        <f t="shared" si="3"/>
        <v>2622</v>
      </c>
      <c r="D21" s="79">
        <f t="shared" si="3"/>
        <v>67</v>
      </c>
      <c r="E21" s="79">
        <f t="shared" si="3"/>
        <v>927</v>
      </c>
      <c r="F21" s="79">
        <f t="shared" si="3"/>
        <v>1093</v>
      </c>
    </row>
    <row r="22" spans="1:6" x14ac:dyDescent="0.25">
      <c r="A22" s="48" t="s">
        <v>156</v>
      </c>
      <c r="B22" s="87">
        <f>SUM(C22:F22)</f>
        <v>4709</v>
      </c>
      <c r="C22" s="69">
        <v>2622</v>
      </c>
      <c r="D22" s="88">
        <v>67</v>
      </c>
      <c r="E22" s="88">
        <v>927</v>
      </c>
      <c r="F22" s="87">
        <v>1093</v>
      </c>
    </row>
    <row r="23" spans="1:6" x14ac:dyDescent="0.25">
      <c r="A23" s="50"/>
      <c r="B23" s="87"/>
      <c r="C23" s="69"/>
      <c r="D23" s="88"/>
      <c r="E23" s="88"/>
      <c r="F23" s="87"/>
    </row>
    <row r="24" spans="1:6" x14ac:dyDescent="0.25">
      <c r="A24" s="92" t="s">
        <v>59</v>
      </c>
      <c r="B24" s="79">
        <f t="shared" ref="B24:F24" si="4">SUM(B25:B29)</f>
        <v>6890</v>
      </c>
      <c r="C24" s="79">
        <f t="shared" si="4"/>
        <v>3460</v>
      </c>
      <c r="D24" s="79">
        <f t="shared" si="4"/>
        <v>392</v>
      </c>
      <c r="E24" s="79">
        <f t="shared" si="4"/>
        <v>1045</v>
      </c>
      <c r="F24" s="79">
        <f t="shared" si="4"/>
        <v>1993</v>
      </c>
    </row>
    <row r="25" spans="1:6" x14ac:dyDescent="0.25">
      <c r="A25" s="48" t="s">
        <v>157</v>
      </c>
      <c r="B25" s="87">
        <f>SUM(C25:F25)</f>
        <v>2526</v>
      </c>
      <c r="C25" s="69">
        <v>1223</v>
      </c>
      <c r="D25" s="88">
        <v>286</v>
      </c>
      <c r="E25" s="88">
        <v>609</v>
      </c>
      <c r="F25" s="87">
        <v>408</v>
      </c>
    </row>
    <row r="26" spans="1:6" x14ac:dyDescent="0.25">
      <c r="A26" s="48" t="s">
        <v>74</v>
      </c>
      <c r="B26" s="93">
        <f>SUM(C26:F26)</f>
        <v>818</v>
      </c>
      <c r="C26" s="69">
        <v>358</v>
      </c>
      <c r="D26" s="88">
        <v>38</v>
      </c>
      <c r="E26" s="88">
        <v>2</v>
      </c>
      <c r="F26" s="87">
        <v>420</v>
      </c>
    </row>
    <row r="27" spans="1:6" x14ac:dyDescent="0.25">
      <c r="A27" s="48" t="s">
        <v>73</v>
      </c>
      <c r="B27" s="87">
        <f>SUM(C27:F27)</f>
        <v>2332</v>
      </c>
      <c r="C27" s="69">
        <v>912</v>
      </c>
      <c r="D27" s="88">
        <v>64</v>
      </c>
      <c r="E27" s="88">
        <v>357</v>
      </c>
      <c r="F27" s="87">
        <v>999</v>
      </c>
    </row>
    <row r="28" spans="1:6" x14ac:dyDescent="0.25">
      <c r="A28" s="48" t="s">
        <v>227</v>
      </c>
      <c r="B28" s="87">
        <f>SUM(C28:F28)</f>
        <v>1123</v>
      </c>
      <c r="C28" s="69">
        <v>943</v>
      </c>
      <c r="D28" s="88">
        <v>1</v>
      </c>
      <c r="E28" s="88">
        <v>68</v>
      </c>
      <c r="F28" s="87">
        <v>111</v>
      </c>
    </row>
    <row r="29" spans="1:6" x14ac:dyDescent="0.25">
      <c r="A29" s="48" t="s">
        <v>228</v>
      </c>
      <c r="B29" s="87">
        <f>SUM(C29:F29)</f>
        <v>91</v>
      </c>
      <c r="C29" s="69">
        <v>24</v>
      </c>
      <c r="D29" s="88">
        <v>3</v>
      </c>
      <c r="E29" s="88">
        <v>9</v>
      </c>
      <c r="F29" s="87">
        <v>55</v>
      </c>
    </row>
    <row r="30" spans="1:6" x14ac:dyDescent="0.25">
      <c r="A30" s="50"/>
      <c r="B30" s="87"/>
      <c r="C30" s="69"/>
      <c r="D30" s="88"/>
      <c r="E30" s="88"/>
      <c r="F30" s="87"/>
    </row>
    <row r="31" spans="1:6" x14ac:dyDescent="0.25">
      <c r="A31" s="92" t="s">
        <v>60</v>
      </c>
      <c r="B31" s="79">
        <f t="shared" ref="B31:F31" si="5">SUM(B32:B36)</f>
        <v>3299</v>
      </c>
      <c r="C31" s="79">
        <f t="shared" si="5"/>
        <v>1953</v>
      </c>
      <c r="D31" s="79">
        <f t="shared" si="5"/>
        <v>7</v>
      </c>
      <c r="E31" s="79">
        <f t="shared" si="5"/>
        <v>661</v>
      </c>
      <c r="F31" s="79">
        <f t="shared" si="5"/>
        <v>678</v>
      </c>
    </row>
    <row r="32" spans="1:6" x14ac:dyDescent="0.25">
      <c r="A32" s="50" t="s">
        <v>158</v>
      </c>
      <c r="B32" s="94">
        <f>SUM(C32:F32)</f>
        <v>2542</v>
      </c>
      <c r="C32" s="69">
        <v>1613</v>
      </c>
      <c r="D32" s="88">
        <v>5</v>
      </c>
      <c r="E32" s="88">
        <v>640</v>
      </c>
      <c r="F32" s="87">
        <v>284</v>
      </c>
    </row>
    <row r="33" spans="1:6" x14ac:dyDescent="0.25">
      <c r="A33" s="48" t="s">
        <v>229</v>
      </c>
      <c r="B33" s="87">
        <f>SUM(C33:F33)</f>
        <v>296</v>
      </c>
      <c r="C33" s="69">
        <v>148</v>
      </c>
      <c r="D33" s="88">
        <v>1</v>
      </c>
      <c r="E33" s="88">
        <v>6</v>
      </c>
      <c r="F33" s="87">
        <v>141</v>
      </c>
    </row>
    <row r="34" spans="1:6" x14ac:dyDescent="0.25">
      <c r="A34" s="48" t="s">
        <v>230</v>
      </c>
      <c r="B34" s="87">
        <f>SUM(C34:F34)</f>
        <v>211</v>
      </c>
      <c r="C34" s="69">
        <v>129</v>
      </c>
      <c r="D34" s="88">
        <v>1</v>
      </c>
      <c r="E34" s="88">
        <v>5</v>
      </c>
      <c r="F34" s="87">
        <v>76</v>
      </c>
    </row>
    <row r="35" spans="1:6" x14ac:dyDescent="0.25">
      <c r="A35" s="48" t="s">
        <v>231</v>
      </c>
      <c r="B35" s="95">
        <f>SUM(C35:F35)</f>
        <v>64</v>
      </c>
      <c r="C35" s="69">
        <v>42</v>
      </c>
      <c r="D35" s="88">
        <v>0</v>
      </c>
      <c r="E35" s="88">
        <v>9</v>
      </c>
      <c r="F35" s="87">
        <v>13</v>
      </c>
    </row>
    <row r="36" spans="1:6" x14ac:dyDescent="0.25">
      <c r="A36" s="48" t="s">
        <v>232</v>
      </c>
      <c r="B36" s="87">
        <f>SUM(C36:F36)</f>
        <v>186</v>
      </c>
      <c r="C36" s="69">
        <v>21</v>
      </c>
      <c r="D36" s="88">
        <v>0</v>
      </c>
      <c r="E36" s="88">
        <v>1</v>
      </c>
      <c r="F36" s="87">
        <v>164</v>
      </c>
    </row>
    <row r="37" spans="1:6" x14ac:dyDescent="0.25">
      <c r="A37" s="50"/>
      <c r="B37" s="87"/>
      <c r="C37" s="69"/>
      <c r="D37" s="88"/>
      <c r="E37" s="88"/>
      <c r="F37" s="87"/>
    </row>
    <row r="38" spans="1:6" x14ac:dyDescent="0.25">
      <c r="A38" s="92" t="s">
        <v>61</v>
      </c>
      <c r="B38" s="79">
        <f t="shared" ref="B38:F38" si="6">SUM(B39:B43)</f>
        <v>2741</v>
      </c>
      <c r="C38" s="79">
        <f t="shared" si="6"/>
        <v>1299</v>
      </c>
      <c r="D38" s="79">
        <f t="shared" si="6"/>
        <v>154</v>
      </c>
      <c r="E38" s="79">
        <f t="shared" si="6"/>
        <v>148</v>
      </c>
      <c r="F38" s="79">
        <f t="shared" si="6"/>
        <v>1140</v>
      </c>
    </row>
    <row r="39" spans="1:6" x14ac:dyDescent="0.25">
      <c r="A39" s="48" t="s">
        <v>159</v>
      </c>
      <c r="B39" s="87">
        <f>SUM(C39:F39)</f>
        <v>1160</v>
      </c>
      <c r="C39" s="69">
        <v>559</v>
      </c>
      <c r="D39" s="88">
        <v>7</v>
      </c>
      <c r="E39" s="88">
        <v>15</v>
      </c>
      <c r="F39" s="87">
        <v>579</v>
      </c>
    </row>
    <row r="40" spans="1:6" x14ac:dyDescent="0.25">
      <c r="A40" s="48" t="s">
        <v>233</v>
      </c>
      <c r="B40" s="87">
        <f>SUM(C40:F40)</f>
        <v>284</v>
      </c>
      <c r="C40" s="69">
        <v>139</v>
      </c>
      <c r="D40" s="88">
        <v>24</v>
      </c>
      <c r="E40" s="88">
        <v>7</v>
      </c>
      <c r="F40" s="87">
        <v>114</v>
      </c>
    </row>
    <row r="41" spans="1:6" x14ac:dyDescent="0.25">
      <c r="A41" s="48" t="s">
        <v>234</v>
      </c>
      <c r="B41" s="87">
        <f>SUM(C41:F41)</f>
        <v>203</v>
      </c>
      <c r="C41" s="69">
        <v>43</v>
      </c>
      <c r="D41" s="88">
        <v>18</v>
      </c>
      <c r="E41" s="88">
        <v>6</v>
      </c>
      <c r="F41" s="87">
        <v>136</v>
      </c>
    </row>
    <row r="42" spans="1:6" x14ac:dyDescent="0.25">
      <c r="A42" s="48" t="s">
        <v>235</v>
      </c>
      <c r="B42" s="95">
        <f>SUM(C42:F42)</f>
        <v>431</v>
      </c>
      <c r="C42" s="69">
        <v>205</v>
      </c>
      <c r="D42" s="88">
        <v>98</v>
      </c>
      <c r="E42" s="88">
        <v>48</v>
      </c>
      <c r="F42" s="87">
        <v>80</v>
      </c>
    </row>
    <row r="43" spans="1:6" x14ac:dyDescent="0.25">
      <c r="A43" s="50" t="s">
        <v>160</v>
      </c>
      <c r="B43" s="87">
        <f>SUM(C43:F43)</f>
        <v>663</v>
      </c>
      <c r="C43" s="69">
        <v>353</v>
      </c>
      <c r="D43" s="88">
        <v>7</v>
      </c>
      <c r="E43" s="88">
        <v>72</v>
      </c>
      <c r="F43" s="87">
        <v>231</v>
      </c>
    </row>
    <row r="44" spans="1:6" x14ac:dyDescent="0.25">
      <c r="A44" s="50"/>
      <c r="B44" s="87"/>
      <c r="C44" s="69"/>
      <c r="D44" s="88"/>
      <c r="E44" s="88"/>
      <c r="F44" s="87"/>
    </row>
    <row r="45" spans="1:6" x14ac:dyDescent="0.25">
      <c r="A45" s="92" t="s">
        <v>62</v>
      </c>
      <c r="B45" s="79">
        <f t="shared" ref="B45:F45" si="7">SUM(B46:B51)</f>
        <v>2116</v>
      </c>
      <c r="C45" s="79">
        <f t="shared" si="7"/>
        <v>1086</v>
      </c>
      <c r="D45" s="79">
        <f t="shared" si="7"/>
        <v>33</v>
      </c>
      <c r="E45" s="79">
        <f t="shared" si="7"/>
        <v>46</v>
      </c>
      <c r="F45" s="79">
        <f t="shared" si="7"/>
        <v>951</v>
      </c>
    </row>
    <row r="46" spans="1:6" x14ac:dyDescent="0.25">
      <c r="A46" s="48" t="s">
        <v>161</v>
      </c>
      <c r="B46" s="87">
        <f t="shared" ref="B46:B51" si="8">SUM(C46:F46)</f>
        <v>657</v>
      </c>
      <c r="C46" s="69">
        <v>609</v>
      </c>
      <c r="D46" s="88">
        <v>0</v>
      </c>
      <c r="E46" s="88">
        <v>18</v>
      </c>
      <c r="F46" s="87">
        <v>30</v>
      </c>
    </row>
    <row r="47" spans="1:6" x14ac:dyDescent="0.25">
      <c r="A47" s="48" t="s">
        <v>236</v>
      </c>
      <c r="B47" s="87">
        <f t="shared" si="8"/>
        <v>600</v>
      </c>
      <c r="C47" s="69">
        <v>165</v>
      </c>
      <c r="D47" s="88">
        <v>19</v>
      </c>
      <c r="E47" s="88">
        <v>7</v>
      </c>
      <c r="F47" s="87">
        <v>409</v>
      </c>
    </row>
    <row r="48" spans="1:6" x14ac:dyDescent="0.25">
      <c r="A48" s="48" t="s">
        <v>237</v>
      </c>
      <c r="B48" s="87">
        <f t="shared" si="8"/>
        <v>106</v>
      </c>
      <c r="C48" s="69">
        <v>57</v>
      </c>
      <c r="D48" s="88">
        <v>4</v>
      </c>
      <c r="E48" s="88">
        <v>9</v>
      </c>
      <c r="F48" s="87">
        <v>36</v>
      </c>
    </row>
    <row r="49" spans="1:6" x14ac:dyDescent="0.25">
      <c r="A49" s="96" t="s">
        <v>238</v>
      </c>
      <c r="B49" s="87">
        <f t="shared" si="8"/>
        <v>132</v>
      </c>
      <c r="C49" s="69">
        <v>29</v>
      </c>
      <c r="D49" s="88">
        <v>1</v>
      </c>
      <c r="E49" s="88">
        <v>2</v>
      </c>
      <c r="F49" s="87">
        <v>100</v>
      </c>
    </row>
    <row r="50" spans="1:6" x14ac:dyDescent="0.25">
      <c r="A50" s="48" t="s">
        <v>239</v>
      </c>
      <c r="B50" s="87">
        <f t="shared" si="8"/>
        <v>359</v>
      </c>
      <c r="C50" s="69">
        <v>146</v>
      </c>
      <c r="D50" s="88">
        <v>9</v>
      </c>
      <c r="E50" s="88">
        <v>10</v>
      </c>
      <c r="F50" s="87">
        <v>194</v>
      </c>
    </row>
    <row r="51" spans="1:6" x14ac:dyDescent="0.25">
      <c r="A51" s="48" t="s">
        <v>240</v>
      </c>
      <c r="B51" s="87">
        <f t="shared" si="8"/>
        <v>262</v>
      </c>
      <c r="C51" s="69">
        <v>80</v>
      </c>
      <c r="D51" s="88">
        <v>0</v>
      </c>
      <c r="E51" s="88">
        <v>0</v>
      </c>
      <c r="F51" s="87">
        <v>182</v>
      </c>
    </row>
    <row r="52" spans="1:6" x14ac:dyDescent="0.25">
      <c r="A52" s="50"/>
      <c r="B52" s="87"/>
      <c r="C52" s="69"/>
      <c r="D52" s="88"/>
      <c r="E52" s="88"/>
      <c r="F52" s="87"/>
    </row>
    <row r="53" spans="1:6" x14ac:dyDescent="0.25">
      <c r="A53" s="92" t="s">
        <v>63</v>
      </c>
      <c r="B53" s="79">
        <f t="shared" ref="B53:F53" si="9">SUM(B54:B60)</f>
        <v>4047</v>
      </c>
      <c r="C53" s="79">
        <f t="shared" si="9"/>
        <v>1974</v>
      </c>
      <c r="D53" s="79">
        <f t="shared" si="9"/>
        <v>10</v>
      </c>
      <c r="E53" s="79">
        <f t="shared" si="9"/>
        <v>96</v>
      </c>
      <c r="F53" s="79">
        <f t="shared" si="9"/>
        <v>1967</v>
      </c>
    </row>
    <row r="54" spans="1:6" x14ac:dyDescent="0.25">
      <c r="A54" s="48" t="s">
        <v>75</v>
      </c>
      <c r="B54" s="87">
        <f t="shared" ref="B54:B60" si="10">SUM(C54:F54)</f>
        <v>1734</v>
      </c>
      <c r="C54" s="69">
        <v>740</v>
      </c>
      <c r="D54" s="88">
        <v>0</v>
      </c>
      <c r="E54" s="88">
        <v>1</v>
      </c>
      <c r="F54" s="87">
        <v>993</v>
      </c>
    </row>
    <row r="55" spans="1:6" x14ac:dyDescent="0.25">
      <c r="A55" s="48" t="s">
        <v>81</v>
      </c>
      <c r="B55" s="87">
        <f t="shared" si="10"/>
        <v>494</v>
      </c>
      <c r="C55" s="69">
        <v>467</v>
      </c>
      <c r="D55" s="88">
        <v>0</v>
      </c>
      <c r="E55" s="88">
        <v>27</v>
      </c>
      <c r="F55" s="87">
        <v>0</v>
      </c>
    </row>
    <row r="56" spans="1:6" x14ac:dyDescent="0.25">
      <c r="A56" s="48" t="s">
        <v>77</v>
      </c>
      <c r="B56" s="87">
        <f t="shared" si="10"/>
        <v>680</v>
      </c>
      <c r="C56" s="69">
        <v>193</v>
      </c>
      <c r="D56" s="88">
        <v>4</v>
      </c>
      <c r="E56" s="88">
        <v>19</v>
      </c>
      <c r="F56" s="87">
        <v>464</v>
      </c>
    </row>
    <row r="57" spans="1:6" x14ac:dyDescent="0.25">
      <c r="A57" s="48" t="s">
        <v>241</v>
      </c>
      <c r="B57" s="87">
        <f t="shared" si="10"/>
        <v>199</v>
      </c>
      <c r="C57" s="69">
        <v>32</v>
      </c>
      <c r="D57" s="88">
        <v>0</v>
      </c>
      <c r="E57" s="88">
        <v>3</v>
      </c>
      <c r="F57" s="87">
        <v>164</v>
      </c>
    </row>
    <row r="58" spans="1:6" x14ac:dyDescent="0.25">
      <c r="A58" s="48" t="s">
        <v>242</v>
      </c>
      <c r="B58" s="87">
        <f t="shared" si="10"/>
        <v>655</v>
      </c>
      <c r="C58" s="69">
        <v>359</v>
      </c>
      <c r="D58" s="88">
        <v>2</v>
      </c>
      <c r="E58" s="88">
        <v>24</v>
      </c>
      <c r="F58" s="87">
        <v>270</v>
      </c>
    </row>
    <row r="59" spans="1:6" x14ac:dyDescent="0.25">
      <c r="A59" s="48" t="s">
        <v>243</v>
      </c>
      <c r="B59" s="87">
        <f t="shared" si="10"/>
        <v>72</v>
      </c>
      <c r="C59" s="69">
        <v>31</v>
      </c>
      <c r="D59" s="88">
        <v>0</v>
      </c>
      <c r="E59" s="88">
        <v>4</v>
      </c>
      <c r="F59" s="87">
        <v>37</v>
      </c>
    </row>
    <row r="60" spans="1:6" x14ac:dyDescent="0.25">
      <c r="A60" s="48" t="s">
        <v>244</v>
      </c>
      <c r="B60" s="87">
        <f t="shared" si="10"/>
        <v>213</v>
      </c>
      <c r="C60" s="69">
        <v>152</v>
      </c>
      <c r="D60" s="88">
        <v>4</v>
      </c>
      <c r="E60" s="88">
        <v>18</v>
      </c>
      <c r="F60" s="87">
        <v>39</v>
      </c>
    </row>
    <row r="61" spans="1:6" x14ac:dyDescent="0.25">
      <c r="A61" s="50"/>
      <c r="B61" s="87"/>
      <c r="C61" s="69"/>
      <c r="D61" s="88"/>
      <c r="E61" s="88"/>
      <c r="F61" s="87"/>
    </row>
    <row r="62" spans="1:6" x14ac:dyDescent="0.25">
      <c r="A62" s="92" t="s">
        <v>64</v>
      </c>
      <c r="B62" s="79">
        <f t="shared" ref="B62:F62" si="11">SUM(B63:B68)</f>
        <v>2925</v>
      </c>
      <c r="C62" s="79">
        <f t="shared" si="11"/>
        <v>937</v>
      </c>
      <c r="D62" s="79">
        <f t="shared" si="11"/>
        <v>53</v>
      </c>
      <c r="E62" s="79">
        <f t="shared" si="11"/>
        <v>34</v>
      </c>
      <c r="F62" s="79">
        <f t="shared" si="11"/>
        <v>1901</v>
      </c>
    </row>
    <row r="63" spans="1:6" x14ac:dyDescent="0.25">
      <c r="A63" s="48" t="s">
        <v>76</v>
      </c>
      <c r="B63" s="87">
        <f t="shared" ref="B63:B68" si="12">SUM(C63:F63)</f>
        <v>966</v>
      </c>
      <c r="C63" s="69">
        <v>118</v>
      </c>
      <c r="D63" s="88">
        <v>39</v>
      </c>
      <c r="E63" s="88">
        <v>2</v>
      </c>
      <c r="F63" s="87">
        <v>807</v>
      </c>
    </row>
    <row r="64" spans="1:6" x14ac:dyDescent="0.25">
      <c r="A64" s="48" t="s">
        <v>82</v>
      </c>
      <c r="B64" s="87">
        <f t="shared" si="12"/>
        <v>421</v>
      </c>
      <c r="C64" s="69">
        <v>186</v>
      </c>
      <c r="D64" s="88">
        <v>0</v>
      </c>
      <c r="E64" s="88">
        <v>10</v>
      </c>
      <c r="F64" s="87">
        <v>225</v>
      </c>
    </row>
    <row r="65" spans="1:6" x14ac:dyDescent="0.25">
      <c r="A65" s="48" t="s">
        <v>245</v>
      </c>
      <c r="B65" s="87">
        <f t="shared" si="12"/>
        <v>216</v>
      </c>
      <c r="C65" s="69">
        <v>70</v>
      </c>
      <c r="D65" s="88">
        <v>1</v>
      </c>
      <c r="E65" s="88">
        <v>10</v>
      </c>
      <c r="F65" s="87">
        <v>135</v>
      </c>
    </row>
    <row r="66" spans="1:6" x14ac:dyDescent="0.25">
      <c r="A66" s="48" t="s">
        <v>246</v>
      </c>
      <c r="B66" s="87">
        <f t="shared" si="12"/>
        <v>547</v>
      </c>
      <c r="C66" s="69">
        <v>185</v>
      </c>
      <c r="D66" s="88">
        <v>3</v>
      </c>
      <c r="E66" s="88">
        <v>3</v>
      </c>
      <c r="F66" s="87">
        <v>356</v>
      </c>
    </row>
    <row r="67" spans="1:6" x14ac:dyDescent="0.25">
      <c r="A67" s="48" t="s">
        <v>247</v>
      </c>
      <c r="B67" s="87">
        <f t="shared" si="12"/>
        <v>144</v>
      </c>
      <c r="C67" s="69">
        <v>42</v>
      </c>
      <c r="D67" s="88">
        <v>0</v>
      </c>
      <c r="E67" s="88">
        <v>1</v>
      </c>
      <c r="F67" s="87">
        <v>101</v>
      </c>
    </row>
    <row r="68" spans="1:6" x14ac:dyDescent="0.25">
      <c r="A68" s="48" t="s">
        <v>78</v>
      </c>
      <c r="B68" s="93">
        <f t="shared" si="12"/>
        <v>631</v>
      </c>
      <c r="C68" s="69">
        <v>336</v>
      </c>
      <c r="D68" s="88">
        <v>10</v>
      </c>
      <c r="E68" s="88">
        <v>8</v>
      </c>
      <c r="F68" s="87">
        <v>277</v>
      </c>
    </row>
    <row r="69" spans="1:6" x14ac:dyDescent="0.25">
      <c r="A69" s="50"/>
      <c r="B69" s="87"/>
      <c r="C69" s="69"/>
      <c r="D69" s="88"/>
      <c r="E69" s="88"/>
      <c r="F69" s="87"/>
    </row>
    <row r="70" spans="1:6" x14ac:dyDescent="0.25">
      <c r="A70" s="92" t="s">
        <v>65</v>
      </c>
      <c r="B70" s="79">
        <f t="shared" ref="B70:F70" si="13">SUM(B71:B76)</f>
        <v>2162</v>
      </c>
      <c r="C70" s="79">
        <f t="shared" si="13"/>
        <v>1373</v>
      </c>
      <c r="D70" s="79">
        <f t="shared" si="13"/>
        <v>125</v>
      </c>
      <c r="E70" s="79">
        <f t="shared" si="13"/>
        <v>85</v>
      </c>
      <c r="F70" s="79">
        <f t="shared" si="13"/>
        <v>579</v>
      </c>
    </row>
    <row r="71" spans="1:6" x14ac:dyDescent="0.25">
      <c r="A71" s="48" t="s">
        <v>162</v>
      </c>
      <c r="B71" s="87">
        <f t="shared" ref="B71:B76" si="14">SUM(C71:F71)</f>
        <v>922</v>
      </c>
      <c r="C71" s="69">
        <v>897</v>
      </c>
      <c r="D71" s="88">
        <v>8</v>
      </c>
      <c r="E71" s="88">
        <v>16</v>
      </c>
      <c r="F71" s="87">
        <v>1</v>
      </c>
    </row>
    <row r="72" spans="1:6" x14ac:dyDescent="0.25">
      <c r="A72" s="48" t="s">
        <v>83</v>
      </c>
      <c r="B72" s="87">
        <f t="shared" si="14"/>
        <v>342</v>
      </c>
      <c r="C72" s="69">
        <v>138</v>
      </c>
      <c r="D72" s="88">
        <v>5</v>
      </c>
      <c r="E72" s="88">
        <v>2</v>
      </c>
      <c r="F72" s="87">
        <v>197</v>
      </c>
    </row>
    <row r="73" spans="1:6" x14ac:dyDescent="0.25">
      <c r="A73" s="48" t="s">
        <v>248</v>
      </c>
      <c r="B73" s="95">
        <f t="shared" si="14"/>
        <v>225</v>
      </c>
      <c r="C73" s="69">
        <v>124</v>
      </c>
      <c r="D73" s="88">
        <v>0</v>
      </c>
      <c r="E73" s="88">
        <v>4</v>
      </c>
      <c r="F73" s="87">
        <v>97</v>
      </c>
    </row>
    <row r="74" spans="1:6" x14ac:dyDescent="0.25">
      <c r="A74" s="48" t="s">
        <v>249</v>
      </c>
      <c r="B74" s="87">
        <f t="shared" si="14"/>
        <v>331</v>
      </c>
      <c r="C74" s="69">
        <v>149</v>
      </c>
      <c r="D74" s="88">
        <v>45</v>
      </c>
      <c r="E74" s="88">
        <v>53</v>
      </c>
      <c r="F74" s="87">
        <v>84</v>
      </c>
    </row>
    <row r="75" spans="1:6" x14ac:dyDescent="0.25">
      <c r="A75" s="48" t="s">
        <v>250</v>
      </c>
      <c r="B75" s="87">
        <f t="shared" si="14"/>
        <v>157</v>
      </c>
      <c r="C75" s="69">
        <v>41</v>
      </c>
      <c r="D75" s="88">
        <v>19</v>
      </c>
      <c r="E75" s="88">
        <v>0</v>
      </c>
      <c r="F75" s="87">
        <v>97</v>
      </c>
    </row>
    <row r="76" spans="1:6" x14ac:dyDescent="0.25">
      <c r="A76" s="48" t="s">
        <v>251</v>
      </c>
      <c r="B76" s="87">
        <f t="shared" si="14"/>
        <v>185</v>
      </c>
      <c r="C76" s="69">
        <v>24</v>
      </c>
      <c r="D76" s="88">
        <v>48</v>
      </c>
      <c r="E76" s="88">
        <v>10</v>
      </c>
      <c r="F76" s="87">
        <v>103</v>
      </c>
    </row>
    <row r="77" spans="1:6" x14ac:dyDescent="0.25">
      <c r="A77" s="50"/>
      <c r="B77" s="87"/>
      <c r="C77" s="69"/>
      <c r="D77" s="88"/>
      <c r="E77" s="88"/>
      <c r="F77" s="87"/>
    </row>
    <row r="78" spans="1:6" x14ac:dyDescent="0.25">
      <c r="A78" s="92" t="s">
        <v>66</v>
      </c>
      <c r="B78" s="79">
        <f t="shared" ref="B78:F78" si="15">SUM(B79:B84)</f>
        <v>2481</v>
      </c>
      <c r="C78" s="79">
        <f t="shared" si="15"/>
        <v>1276</v>
      </c>
      <c r="D78" s="79">
        <f t="shared" si="15"/>
        <v>120</v>
      </c>
      <c r="E78" s="79">
        <f t="shared" si="15"/>
        <v>97</v>
      </c>
      <c r="F78" s="79">
        <f t="shared" si="15"/>
        <v>988</v>
      </c>
    </row>
    <row r="79" spans="1:6" x14ac:dyDescent="0.25">
      <c r="A79" s="48" t="s">
        <v>163</v>
      </c>
      <c r="B79" s="87">
        <f t="shared" ref="B79:B84" si="16">SUM(C79:F79)</f>
        <v>628</v>
      </c>
      <c r="C79" s="69">
        <v>251</v>
      </c>
      <c r="D79" s="88">
        <v>9</v>
      </c>
      <c r="E79" s="88">
        <v>10</v>
      </c>
      <c r="F79" s="87">
        <v>358</v>
      </c>
    </row>
    <row r="80" spans="1:6" x14ac:dyDescent="0.25">
      <c r="A80" s="48" t="s">
        <v>252</v>
      </c>
      <c r="B80" s="87">
        <f t="shared" si="16"/>
        <v>1048</v>
      </c>
      <c r="C80" s="69">
        <v>679</v>
      </c>
      <c r="D80" s="88">
        <v>69</v>
      </c>
      <c r="E80" s="88">
        <v>61</v>
      </c>
      <c r="F80" s="87">
        <v>239</v>
      </c>
    </row>
    <row r="81" spans="1:6" x14ac:dyDescent="0.25">
      <c r="A81" s="48" t="s">
        <v>253</v>
      </c>
      <c r="B81" s="87">
        <f t="shared" si="16"/>
        <v>59</v>
      </c>
      <c r="C81" s="69">
        <v>4</v>
      </c>
      <c r="D81" s="88">
        <v>3</v>
      </c>
      <c r="E81" s="88">
        <v>4</v>
      </c>
      <c r="F81" s="87">
        <v>48</v>
      </c>
    </row>
    <row r="82" spans="1:6" x14ac:dyDescent="0.25">
      <c r="A82" s="48" t="s">
        <v>254</v>
      </c>
      <c r="B82" s="87">
        <f t="shared" si="16"/>
        <v>614</v>
      </c>
      <c r="C82" s="69">
        <v>296</v>
      </c>
      <c r="D82" s="88">
        <v>30</v>
      </c>
      <c r="E82" s="88">
        <v>6</v>
      </c>
      <c r="F82" s="87">
        <v>282</v>
      </c>
    </row>
    <row r="83" spans="1:6" x14ac:dyDescent="0.25">
      <c r="A83" s="48" t="s">
        <v>255</v>
      </c>
      <c r="B83" s="87">
        <f t="shared" si="16"/>
        <v>47</v>
      </c>
      <c r="C83" s="69">
        <v>30</v>
      </c>
      <c r="D83" s="88">
        <v>0</v>
      </c>
      <c r="E83" s="88">
        <v>6</v>
      </c>
      <c r="F83" s="87">
        <v>11</v>
      </c>
    </row>
    <row r="84" spans="1:6" x14ac:dyDescent="0.25">
      <c r="A84" s="48" t="s">
        <v>256</v>
      </c>
      <c r="B84" s="87">
        <f t="shared" si="16"/>
        <v>85</v>
      </c>
      <c r="C84" s="69">
        <v>16</v>
      </c>
      <c r="D84" s="88">
        <v>9</v>
      </c>
      <c r="E84" s="88">
        <v>10</v>
      </c>
      <c r="F84" s="87">
        <v>50</v>
      </c>
    </row>
    <row r="85" spans="1:6" x14ac:dyDescent="0.25">
      <c r="A85" s="50"/>
      <c r="B85" s="87"/>
      <c r="C85" s="69"/>
      <c r="D85" s="88"/>
      <c r="E85" s="88"/>
      <c r="F85" s="87"/>
    </row>
    <row r="86" spans="1:6" x14ac:dyDescent="0.25">
      <c r="A86" s="92" t="s">
        <v>67</v>
      </c>
      <c r="B86" s="79">
        <f t="shared" ref="B86:F86" si="17">SUM(B87:B94)</f>
        <v>2579</v>
      </c>
      <c r="C86" s="79">
        <f t="shared" si="17"/>
        <v>1033</v>
      </c>
      <c r="D86" s="79">
        <f t="shared" si="17"/>
        <v>138</v>
      </c>
      <c r="E86" s="79">
        <f t="shared" si="17"/>
        <v>65</v>
      </c>
      <c r="F86" s="79">
        <f t="shared" si="17"/>
        <v>1343</v>
      </c>
    </row>
    <row r="87" spans="1:6" x14ac:dyDescent="0.25">
      <c r="A87" s="48" t="s">
        <v>79</v>
      </c>
      <c r="B87" s="87">
        <f t="shared" ref="B87:B94" si="18">SUM(C87:F87)</f>
        <v>1169</v>
      </c>
      <c r="C87" s="69">
        <v>442</v>
      </c>
      <c r="D87" s="88">
        <v>18</v>
      </c>
      <c r="E87" s="88">
        <v>3</v>
      </c>
      <c r="F87" s="87">
        <v>706</v>
      </c>
    </row>
    <row r="88" spans="1:6" x14ac:dyDescent="0.25">
      <c r="A88" s="48" t="s">
        <v>257</v>
      </c>
      <c r="B88" s="87">
        <f t="shared" si="18"/>
        <v>274</v>
      </c>
      <c r="C88" s="69">
        <v>95</v>
      </c>
      <c r="D88" s="88">
        <v>1</v>
      </c>
      <c r="E88" s="88">
        <v>14</v>
      </c>
      <c r="F88" s="87">
        <v>164</v>
      </c>
    </row>
    <row r="89" spans="1:6" x14ac:dyDescent="0.25">
      <c r="A89" s="48" t="s">
        <v>258</v>
      </c>
      <c r="B89" s="87">
        <f t="shared" si="18"/>
        <v>257</v>
      </c>
      <c r="C89" s="69">
        <v>126</v>
      </c>
      <c r="D89" s="88">
        <v>98</v>
      </c>
      <c r="E89" s="88">
        <v>6</v>
      </c>
      <c r="F89" s="87">
        <v>27</v>
      </c>
    </row>
    <row r="90" spans="1:6" x14ac:dyDescent="0.25">
      <c r="A90" s="48" t="s">
        <v>259</v>
      </c>
      <c r="B90" s="87">
        <f t="shared" si="18"/>
        <v>314</v>
      </c>
      <c r="C90" s="69">
        <v>101</v>
      </c>
      <c r="D90" s="88">
        <v>0</v>
      </c>
      <c r="E90" s="88">
        <v>30</v>
      </c>
      <c r="F90" s="87">
        <v>183</v>
      </c>
    </row>
    <row r="91" spans="1:6" x14ac:dyDescent="0.25">
      <c r="A91" s="48" t="s">
        <v>260</v>
      </c>
      <c r="B91" s="87">
        <f t="shared" si="18"/>
        <v>96</v>
      </c>
      <c r="C91" s="69">
        <v>58</v>
      </c>
      <c r="D91" s="88">
        <v>7</v>
      </c>
      <c r="E91" s="88">
        <v>6</v>
      </c>
      <c r="F91" s="87">
        <v>25</v>
      </c>
    </row>
    <row r="92" spans="1:6" x14ac:dyDescent="0.25">
      <c r="A92" s="48" t="s">
        <v>261</v>
      </c>
      <c r="B92" s="87">
        <f t="shared" si="18"/>
        <v>282</v>
      </c>
      <c r="C92" s="69">
        <v>101</v>
      </c>
      <c r="D92" s="88">
        <v>11</v>
      </c>
      <c r="E92" s="88">
        <v>3</v>
      </c>
      <c r="F92" s="87">
        <v>167</v>
      </c>
    </row>
    <row r="93" spans="1:6" x14ac:dyDescent="0.25">
      <c r="A93" s="48" t="s">
        <v>262</v>
      </c>
      <c r="B93" s="97">
        <f t="shared" si="18"/>
        <v>141</v>
      </c>
      <c r="C93" s="69">
        <v>82</v>
      </c>
      <c r="D93" s="88">
        <v>2</v>
      </c>
      <c r="E93" s="88">
        <v>2</v>
      </c>
      <c r="F93" s="87">
        <v>55</v>
      </c>
    </row>
    <row r="94" spans="1:6" x14ac:dyDescent="0.25">
      <c r="A94" s="48" t="s">
        <v>263</v>
      </c>
      <c r="B94" s="87">
        <f t="shared" si="18"/>
        <v>46</v>
      </c>
      <c r="C94" s="69">
        <v>28</v>
      </c>
      <c r="D94" s="88">
        <v>1</v>
      </c>
      <c r="E94" s="88">
        <v>1</v>
      </c>
      <c r="F94" s="87">
        <v>16</v>
      </c>
    </row>
    <row r="95" spans="1:6" x14ac:dyDescent="0.25">
      <c r="A95" s="50"/>
      <c r="B95" s="87"/>
      <c r="C95" s="69"/>
      <c r="D95" s="88"/>
      <c r="E95" s="88"/>
      <c r="F95" s="87"/>
    </row>
    <row r="96" spans="1:6" x14ac:dyDescent="0.25">
      <c r="A96" s="92" t="s">
        <v>68</v>
      </c>
      <c r="B96" s="79">
        <f t="shared" ref="B96:F96" si="19">SUM(B97:B98)</f>
        <v>2259</v>
      </c>
      <c r="C96" s="79">
        <f t="shared" si="19"/>
        <v>1005</v>
      </c>
      <c r="D96" s="79">
        <f t="shared" si="19"/>
        <v>12</v>
      </c>
      <c r="E96" s="79">
        <f t="shared" si="19"/>
        <v>73</v>
      </c>
      <c r="F96" s="79">
        <f t="shared" si="19"/>
        <v>1169</v>
      </c>
    </row>
    <row r="97" spans="1:6" x14ac:dyDescent="0.25">
      <c r="A97" s="48" t="s">
        <v>164</v>
      </c>
      <c r="B97" s="87">
        <f>SUM(C97:F97)</f>
        <v>1414</v>
      </c>
      <c r="C97" s="69">
        <v>437</v>
      </c>
      <c r="D97" s="88">
        <v>0</v>
      </c>
      <c r="E97" s="88">
        <v>34</v>
      </c>
      <c r="F97" s="87">
        <v>943</v>
      </c>
    </row>
    <row r="98" spans="1:6" x14ac:dyDescent="0.25">
      <c r="A98" s="48" t="s">
        <v>85</v>
      </c>
      <c r="B98" s="98">
        <f>SUM(C98:F98)</f>
        <v>845</v>
      </c>
      <c r="C98" s="69">
        <v>568</v>
      </c>
      <c r="D98" s="88">
        <v>12</v>
      </c>
      <c r="E98" s="88">
        <v>39</v>
      </c>
      <c r="F98" s="87">
        <v>226</v>
      </c>
    </row>
    <row r="99" spans="1:6" x14ac:dyDescent="0.25">
      <c r="A99" s="50"/>
      <c r="B99" s="87"/>
      <c r="C99" s="69"/>
      <c r="D99" s="88"/>
      <c r="E99" s="88"/>
      <c r="F99" s="87"/>
    </row>
    <row r="100" spans="1:6" x14ac:dyDescent="0.25">
      <c r="A100" s="92" t="s">
        <v>69</v>
      </c>
      <c r="B100" s="79">
        <f t="shared" ref="B100:F100" si="20">SUM(B101:B105)</f>
        <v>1831</v>
      </c>
      <c r="C100" s="79">
        <f t="shared" si="20"/>
        <v>540</v>
      </c>
      <c r="D100" s="79">
        <f t="shared" si="20"/>
        <v>172</v>
      </c>
      <c r="E100" s="79">
        <f t="shared" si="20"/>
        <v>18</v>
      </c>
      <c r="F100" s="79">
        <f t="shared" si="20"/>
        <v>1101</v>
      </c>
    </row>
    <row r="101" spans="1:6" x14ac:dyDescent="0.25">
      <c r="A101" s="48" t="s">
        <v>165</v>
      </c>
      <c r="B101" s="87">
        <f>SUM(C101:F101)</f>
        <v>597</v>
      </c>
      <c r="C101" s="69">
        <v>79</v>
      </c>
      <c r="D101" s="88">
        <v>136</v>
      </c>
      <c r="E101" s="88">
        <v>6</v>
      </c>
      <c r="F101" s="87">
        <v>376</v>
      </c>
    </row>
    <row r="102" spans="1:6" x14ac:dyDescent="0.25">
      <c r="A102" s="48" t="s">
        <v>264</v>
      </c>
      <c r="B102" s="87">
        <f>SUM(C102:F102)</f>
        <v>313</v>
      </c>
      <c r="C102" s="69">
        <v>175</v>
      </c>
      <c r="D102" s="88">
        <v>15</v>
      </c>
      <c r="E102" s="88">
        <v>6</v>
      </c>
      <c r="F102" s="87">
        <v>117</v>
      </c>
    </row>
    <row r="103" spans="1:6" x14ac:dyDescent="0.25">
      <c r="A103" s="48" t="s">
        <v>30</v>
      </c>
      <c r="B103" s="87">
        <f>SUM(C103:F103)</f>
        <v>433</v>
      </c>
      <c r="C103" s="69">
        <v>95</v>
      </c>
      <c r="D103" s="88">
        <v>3</v>
      </c>
      <c r="E103" s="88">
        <v>1</v>
      </c>
      <c r="F103" s="87">
        <v>334</v>
      </c>
    </row>
    <row r="104" spans="1:6" x14ac:dyDescent="0.25">
      <c r="A104" s="48" t="s">
        <v>265</v>
      </c>
      <c r="B104" s="87">
        <f>SUM(C104:F104)</f>
        <v>345</v>
      </c>
      <c r="C104" s="69">
        <v>68</v>
      </c>
      <c r="D104" s="88">
        <v>16</v>
      </c>
      <c r="E104" s="88">
        <v>0</v>
      </c>
      <c r="F104" s="87">
        <v>261</v>
      </c>
    </row>
    <row r="105" spans="1:6" x14ac:dyDescent="0.25">
      <c r="A105" s="48" t="s">
        <v>46</v>
      </c>
      <c r="B105" s="87">
        <f>SUM(C105:F105)</f>
        <v>143</v>
      </c>
      <c r="C105" s="69">
        <v>123</v>
      </c>
      <c r="D105" s="88">
        <v>2</v>
      </c>
      <c r="E105" s="88">
        <v>5</v>
      </c>
      <c r="F105" s="87">
        <v>13</v>
      </c>
    </row>
    <row r="106" spans="1:6" x14ac:dyDescent="0.25">
      <c r="A106" s="99"/>
      <c r="B106" s="87"/>
      <c r="C106" s="69"/>
      <c r="D106" s="88"/>
      <c r="E106" s="88"/>
      <c r="F106" s="87"/>
    </row>
    <row r="107" spans="1:6" x14ac:dyDescent="0.25">
      <c r="A107" s="68" t="s">
        <v>70</v>
      </c>
      <c r="B107" s="79">
        <f t="shared" ref="B107:F107" si="21">SUM(B108:B110)</f>
        <v>1792</v>
      </c>
      <c r="C107" s="79">
        <f t="shared" si="21"/>
        <v>890</v>
      </c>
      <c r="D107" s="79">
        <f t="shared" si="21"/>
        <v>40</v>
      </c>
      <c r="E107" s="79">
        <f t="shared" si="21"/>
        <v>19</v>
      </c>
      <c r="F107" s="79">
        <f t="shared" si="21"/>
        <v>843</v>
      </c>
    </row>
    <row r="108" spans="1:6" x14ac:dyDescent="0.25">
      <c r="A108" s="48" t="s">
        <v>166</v>
      </c>
      <c r="B108" s="87">
        <f>SUM(C108:F108)</f>
        <v>719</v>
      </c>
      <c r="C108" s="69">
        <v>374</v>
      </c>
      <c r="D108" s="88">
        <v>6</v>
      </c>
      <c r="E108" s="88">
        <v>1</v>
      </c>
      <c r="F108" s="87">
        <v>338</v>
      </c>
    </row>
    <row r="109" spans="1:6" x14ac:dyDescent="0.25">
      <c r="A109" s="48" t="s">
        <v>266</v>
      </c>
      <c r="B109" s="87">
        <f>SUM(C109:F109)</f>
        <v>582</v>
      </c>
      <c r="C109" s="69">
        <v>210</v>
      </c>
      <c r="D109" s="88">
        <v>32</v>
      </c>
      <c r="E109" s="88">
        <v>10</v>
      </c>
      <c r="F109" s="87">
        <v>330</v>
      </c>
    </row>
    <row r="110" spans="1:6" x14ac:dyDescent="0.25">
      <c r="A110" s="48" t="s">
        <v>267</v>
      </c>
      <c r="B110" s="87">
        <f>SUM(C110:F110)</f>
        <v>491</v>
      </c>
      <c r="C110" s="69">
        <v>306</v>
      </c>
      <c r="D110" s="88">
        <v>2</v>
      </c>
      <c r="E110" s="88">
        <v>8</v>
      </c>
      <c r="F110" s="87">
        <v>175</v>
      </c>
    </row>
    <row r="111" spans="1:6" x14ac:dyDescent="0.25">
      <c r="A111" s="50"/>
      <c r="B111" s="87"/>
      <c r="C111" s="69"/>
      <c r="D111" s="88"/>
      <c r="E111" s="88"/>
      <c r="F111" s="87"/>
    </row>
    <row r="112" spans="1:6" x14ac:dyDescent="0.25">
      <c r="A112" s="68" t="s">
        <v>71</v>
      </c>
      <c r="B112" s="79">
        <f t="shared" ref="B112:F112" si="22">SUM(B113:B115)</f>
        <v>2061</v>
      </c>
      <c r="C112" s="79">
        <f t="shared" si="22"/>
        <v>1173</v>
      </c>
      <c r="D112" s="79">
        <f t="shared" si="22"/>
        <v>56</v>
      </c>
      <c r="E112" s="79">
        <f t="shared" si="22"/>
        <v>333</v>
      </c>
      <c r="F112" s="79">
        <f t="shared" si="22"/>
        <v>499</v>
      </c>
    </row>
    <row r="113" spans="1:6" x14ac:dyDescent="0.25">
      <c r="A113" s="48" t="s">
        <v>167</v>
      </c>
      <c r="B113" s="87">
        <f>SUM(C113:F113)</f>
        <v>922</v>
      </c>
      <c r="C113" s="69">
        <v>661</v>
      </c>
      <c r="D113" s="88">
        <v>0</v>
      </c>
      <c r="E113" s="88">
        <v>261</v>
      </c>
      <c r="F113" s="87">
        <v>0</v>
      </c>
    </row>
    <row r="114" spans="1:6" x14ac:dyDescent="0.25">
      <c r="A114" s="48" t="s">
        <v>84</v>
      </c>
      <c r="B114" s="87">
        <f>SUM(C114:F114)</f>
        <v>643</v>
      </c>
      <c r="C114" s="69">
        <v>256</v>
      </c>
      <c r="D114" s="88">
        <v>7</v>
      </c>
      <c r="E114" s="88">
        <v>58</v>
      </c>
      <c r="F114" s="87">
        <v>322</v>
      </c>
    </row>
    <row r="115" spans="1:6" x14ac:dyDescent="0.25">
      <c r="A115" s="48" t="s">
        <v>268</v>
      </c>
      <c r="B115" s="87">
        <f>SUM(C115:F115)</f>
        <v>496</v>
      </c>
      <c r="C115" s="69">
        <v>256</v>
      </c>
      <c r="D115" s="88">
        <v>49</v>
      </c>
      <c r="E115" s="88">
        <v>14</v>
      </c>
      <c r="F115" s="87">
        <v>177</v>
      </c>
    </row>
    <row r="116" spans="1:6" x14ac:dyDescent="0.25">
      <c r="A116" s="100"/>
      <c r="B116" s="101"/>
      <c r="C116" s="102"/>
      <c r="D116" s="63"/>
      <c r="E116" s="63"/>
      <c r="F116" s="62"/>
    </row>
    <row r="117" spans="1:6" x14ac:dyDescent="0.25">
      <c r="A117" s="103" t="s">
        <v>169</v>
      </c>
      <c r="B117" s="103"/>
      <c r="C117" s="68"/>
      <c r="D117" s="68"/>
      <c r="E117" s="68"/>
    </row>
  </sheetData>
  <mergeCells count="7">
    <mergeCell ref="A3:F3"/>
    <mergeCell ref="A4:F4"/>
    <mergeCell ref="A5:F5"/>
    <mergeCell ref="A6:F6"/>
    <mergeCell ref="A8:A9"/>
    <mergeCell ref="B8:B9"/>
    <mergeCell ref="C8:F8"/>
  </mergeCells>
  <phoneticPr fontId="9" type="noConversion"/>
  <pageMargins left="0.75" right="0.75" top="1" bottom="1" header="0" footer="0"/>
  <pageSetup orientation="portrait" horizontalDpi="4294967294" verticalDpi="4294967294" r:id="rId1"/>
  <headerFooter alignWithMargins="0"/>
  <ignoredErrors>
    <ignoredError sqref="B42:B43 C13:F13 B44:F45 B99:F100 B106:F107 B69:F70 B95:F96 B94 B77:F78 B111:F112 B61:F62 B52:F53 B37:F38 B101:B105 B46:B51 B30:F31 B54:B59 B32:B36 B108:B110 B97:B98 B23:F24 B22 B113:B114 B39:B40 B20:F21 B14:B19 B71:B76 B85:F86 B79:B84 B87:B92 B25:B29 B63:B68 B116:F117 A118:F118 A119:F65533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8BC29-5BAA-48DC-9454-0673F529B6AA}">
  <dimension ref="A1:IS100"/>
  <sheetViews>
    <sheetView zoomScale="70" zoomScaleNormal="70" workbookViewId="0">
      <selection activeCell="A101" sqref="A101:XFD1048576"/>
    </sheetView>
  </sheetViews>
  <sheetFormatPr baseColWidth="10" defaultColWidth="0" defaultRowHeight="15.75" zeroHeight="1" x14ac:dyDescent="0.25"/>
  <cols>
    <col min="1" max="1" width="91.42578125" style="105" customWidth="1"/>
    <col min="2" max="7" width="16.85546875" style="105" customWidth="1"/>
    <col min="8" max="8" width="10" style="105" customWidth="1"/>
    <col min="9" max="9" width="11.42578125" style="105" customWidth="1"/>
    <col min="10" max="10" width="14.5703125" style="105" customWidth="1"/>
    <col min="11" max="11" width="14.42578125" style="105" hidden="1" customWidth="1"/>
    <col min="12" max="253" width="11.42578125" style="105" hidden="1" customWidth="1"/>
    <col min="254" max="16384" width="10.7109375" style="105" hidden="1"/>
  </cols>
  <sheetData>
    <row r="1" spans="1:10" x14ac:dyDescent="0.25">
      <c r="A1" s="107" t="s">
        <v>21</v>
      </c>
      <c r="B1" s="108"/>
      <c r="C1" s="108"/>
      <c r="D1" s="108"/>
      <c r="E1" s="108"/>
      <c r="F1" s="108"/>
      <c r="G1" s="108"/>
      <c r="H1" s="108"/>
    </row>
    <row r="2" spans="1:10" x14ac:dyDescent="0.25">
      <c r="A2" s="109"/>
      <c r="B2" s="110"/>
      <c r="C2" s="110"/>
      <c r="D2" s="110"/>
      <c r="E2" s="110"/>
      <c r="F2" s="110"/>
      <c r="G2" s="110"/>
      <c r="H2" s="110"/>
    </row>
    <row r="3" spans="1:10" x14ac:dyDescent="0.25">
      <c r="A3" s="239" t="s">
        <v>39</v>
      </c>
      <c r="B3" s="239"/>
      <c r="C3" s="239"/>
      <c r="D3" s="239"/>
      <c r="E3" s="239"/>
      <c r="F3" s="239"/>
      <c r="G3" s="239"/>
      <c r="H3" s="239"/>
    </row>
    <row r="4" spans="1:10" x14ac:dyDescent="0.25">
      <c r="A4" s="239" t="s">
        <v>101</v>
      </c>
      <c r="B4" s="239"/>
      <c r="C4" s="239"/>
      <c r="D4" s="239"/>
      <c r="E4" s="239"/>
      <c r="F4" s="239"/>
      <c r="G4" s="239"/>
      <c r="H4" s="239"/>
    </row>
    <row r="5" spans="1:10" x14ac:dyDescent="0.25">
      <c r="A5" s="239" t="s">
        <v>222</v>
      </c>
      <c r="B5" s="239"/>
      <c r="C5" s="239"/>
      <c r="D5" s="239"/>
      <c r="E5" s="239"/>
      <c r="F5" s="239"/>
      <c r="G5" s="239"/>
      <c r="H5" s="239"/>
    </row>
    <row r="6" spans="1:10" x14ac:dyDescent="0.25">
      <c r="A6" s="111"/>
      <c r="B6" s="111"/>
      <c r="C6" s="111"/>
      <c r="D6" s="111"/>
      <c r="E6" s="111"/>
      <c r="F6" s="111"/>
      <c r="G6" s="111"/>
      <c r="H6" s="111"/>
    </row>
    <row r="7" spans="1:10" ht="36.75" customHeight="1" x14ac:dyDescent="0.25">
      <c r="A7" s="240" t="s">
        <v>33</v>
      </c>
      <c r="B7" s="242" t="s">
        <v>221</v>
      </c>
      <c r="C7" s="242" t="s">
        <v>1</v>
      </c>
      <c r="D7" s="242" t="s">
        <v>2</v>
      </c>
      <c r="E7" s="242" t="s">
        <v>3</v>
      </c>
      <c r="F7" s="242" t="s">
        <v>4</v>
      </c>
      <c r="G7" s="242" t="s">
        <v>272</v>
      </c>
      <c r="H7" s="237" t="s">
        <v>153</v>
      </c>
      <c r="I7" s="238"/>
      <c r="J7" s="238"/>
    </row>
    <row r="8" spans="1:10" ht="31.5" x14ac:dyDescent="0.25">
      <c r="A8" s="241"/>
      <c r="B8" s="243"/>
      <c r="C8" s="244"/>
      <c r="D8" s="243"/>
      <c r="E8" s="244"/>
      <c r="F8" s="244"/>
      <c r="G8" s="244"/>
      <c r="H8" s="112" t="s">
        <v>5</v>
      </c>
      <c r="I8" s="112" t="s">
        <v>154</v>
      </c>
      <c r="J8" s="112" t="s">
        <v>50</v>
      </c>
    </row>
    <row r="9" spans="1:10" x14ac:dyDescent="0.25">
      <c r="A9" s="113"/>
      <c r="B9" s="114"/>
      <c r="C9" s="114"/>
      <c r="D9" s="114"/>
      <c r="E9" s="114"/>
      <c r="F9" s="114"/>
      <c r="G9" s="114"/>
      <c r="H9" s="114"/>
      <c r="I9" s="114"/>
      <c r="J9" s="114"/>
    </row>
    <row r="10" spans="1:10" x14ac:dyDescent="0.25">
      <c r="A10" s="108" t="s">
        <v>10</v>
      </c>
      <c r="B10" s="115">
        <f t="shared" ref="B10:J10" si="0">B12+B28+B46+B54+B62+B76+B92</f>
        <v>45959</v>
      </c>
      <c r="C10" s="115">
        <f t="shared" si="0"/>
        <v>48786</v>
      </c>
      <c r="D10" s="115">
        <f>D12+D28+D46+D54+D62+D76+D92</f>
        <v>332</v>
      </c>
      <c r="E10" s="115">
        <f t="shared" si="0"/>
        <v>9154</v>
      </c>
      <c r="F10" s="115">
        <f t="shared" si="0"/>
        <v>59658</v>
      </c>
      <c r="G10" s="115">
        <f t="shared" si="0"/>
        <v>44573</v>
      </c>
      <c r="H10" s="115">
        <f t="shared" si="0"/>
        <v>44083</v>
      </c>
      <c r="I10" s="115">
        <f t="shared" si="0"/>
        <v>45</v>
      </c>
      <c r="J10" s="115">
        <f t="shared" si="0"/>
        <v>445</v>
      </c>
    </row>
    <row r="11" spans="1:10" x14ac:dyDescent="0.25">
      <c r="B11" s="116"/>
      <c r="C11" s="110"/>
      <c r="D11" s="117"/>
      <c r="E11" s="116"/>
      <c r="F11" s="116"/>
      <c r="G11" s="116"/>
      <c r="H11" s="116"/>
      <c r="I11" s="116"/>
      <c r="J11" s="116"/>
    </row>
    <row r="12" spans="1:10" x14ac:dyDescent="0.25">
      <c r="A12" s="118" t="s">
        <v>17</v>
      </c>
      <c r="B12" s="119">
        <f>SUM(B13:B26)</f>
        <v>15804</v>
      </c>
      <c r="C12" s="119">
        <f t="shared" ref="C12:J12" si="1">SUM(C13:C26)</f>
        <v>14972</v>
      </c>
      <c r="D12" s="119">
        <f t="shared" si="1"/>
        <v>78</v>
      </c>
      <c r="E12" s="119">
        <f t="shared" si="1"/>
        <v>3489</v>
      </c>
      <c r="F12" s="119">
        <f t="shared" si="1"/>
        <v>18450</v>
      </c>
      <c r="G12" s="119">
        <f t="shared" si="1"/>
        <v>15893</v>
      </c>
      <c r="H12" s="119">
        <f t="shared" si="1"/>
        <v>15544</v>
      </c>
      <c r="I12" s="119">
        <f t="shared" si="1"/>
        <v>8</v>
      </c>
      <c r="J12" s="119">
        <f t="shared" si="1"/>
        <v>341</v>
      </c>
    </row>
    <row r="13" spans="1:10" x14ac:dyDescent="0.25">
      <c r="A13" s="105" t="s">
        <v>155</v>
      </c>
      <c r="B13" s="117">
        <v>1236</v>
      </c>
      <c r="C13" s="120">
        <v>1331</v>
      </c>
      <c r="D13" s="120">
        <v>14</v>
      </c>
      <c r="E13" s="120">
        <v>507</v>
      </c>
      <c r="F13" s="120">
        <v>2009</v>
      </c>
      <c r="G13" s="117">
        <f>B13+C13+D13+E13-F13</f>
        <v>1079</v>
      </c>
      <c r="H13" s="117">
        <v>826</v>
      </c>
      <c r="I13" s="117">
        <v>2</v>
      </c>
      <c r="J13" s="117">
        <v>251</v>
      </c>
    </row>
    <row r="14" spans="1:10" x14ac:dyDescent="0.25">
      <c r="A14" s="105" t="s">
        <v>29</v>
      </c>
      <c r="B14" s="117">
        <v>407</v>
      </c>
      <c r="C14" s="120">
        <v>458</v>
      </c>
      <c r="D14" s="120">
        <v>4</v>
      </c>
      <c r="E14" s="120">
        <v>12</v>
      </c>
      <c r="F14" s="120">
        <v>429</v>
      </c>
      <c r="G14" s="117">
        <f t="shared" ref="G14:G26" si="2">B14+C14+D14+E14-F14</f>
        <v>452</v>
      </c>
      <c r="H14" s="117">
        <v>452</v>
      </c>
      <c r="I14" s="117">
        <v>0</v>
      </c>
      <c r="J14" s="117">
        <v>0</v>
      </c>
    </row>
    <row r="15" spans="1:10" x14ac:dyDescent="0.25">
      <c r="A15" s="105" t="s">
        <v>72</v>
      </c>
      <c r="B15" s="117">
        <v>625</v>
      </c>
      <c r="C15" s="120">
        <v>506</v>
      </c>
      <c r="D15" s="120">
        <v>7</v>
      </c>
      <c r="E15" s="120">
        <v>27</v>
      </c>
      <c r="F15" s="120">
        <v>665</v>
      </c>
      <c r="G15" s="117">
        <f t="shared" si="2"/>
        <v>500</v>
      </c>
      <c r="H15" s="117">
        <v>489</v>
      </c>
      <c r="I15" s="117">
        <v>0</v>
      </c>
      <c r="J15" s="117">
        <v>11</v>
      </c>
    </row>
    <row r="16" spans="1:10" x14ac:dyDescent="0.25">
      <c r="A16" s="105" t="s">
        <v>224</v>
      </c>
      <c r="B16" s="117">
        <v>83</v>
      </c>
      <c r="C16" s="120">
        <v>97</v>
      </c>
      <c r="D16" s="120">
        <v>0</v>
      </c>
      <c r="E16" s="120">
        <v>20</v>
      </c>
      <c r="F16" s="120">
        <v>119</v>
      </c>
      <c r="G16" s="117">
        <f t="shared" si="2"/>
        <v>81</v>
      </c>
      <c r="H16" s="117">
        <v>81</v>
      </c>
      <c r="I16" s="117">
        <v>0</v>
      </c>
      <c r="J16" s="117">
        <v>0</v>
      </c>
    </row>
    <row r="17" spans="1:10" x14ac:dyDescent="0.25">
      <c r="A17" s="105" t="s">
        <v>225</v>
      </c>
      <c r="B17" s="117">
        <v>48</v>
      </c>
      <c r="C17" s="120">
        <v>54</v>
      </c>
      <c r="D17" s="120">
        <v>2</v>
      </c>
      <c r="E17" s="120">
        <v>0</v>
      </c>
      <c r="F17" s="120">
        <v>54</v>
      </c>
      <c r="G17" s="117">
        <f t="shared" si="2"/>
        <v>50</v>
      </c>
      <c r="H17" s="117">
        <v>50</v>
      </c>
      <c r="I17" s="117">
        <v>0</v>
      </c>
      <c r="J17" s="117">
        <v>0</v>
      </c>
    </row>
    <row r="18" spans="1:10" x14ac:dyDescent="0.25">
      <c r="A18" s="105" t="s">
        <v>226</v>
      </c>
      <c r="B18" s="117">
        <v>666</v>
      </c>
      <c r="C18" s="120">
        <v>426</v>
      </c>
      <c r="D18" s="120">
        <v>0</v>
      </c>
      <c r="E18" s="120">
        <v>31</v>
      </c>
      <c r="F18" s="120">
        <v>604</v>
      </c>
      <c r="G18" s="117">
        <f t="shared" si="2"/>
        <v>519</v>
      </c>
      <c r="H18" s="117">
        <v>443</v>
      </c>
      <c r="I18" s="117">
        <v>0</v>
      </c>
      <c r="J18" s="117">
        <v>76</v>
      </c>
    </row>
    <row r="19" spans="1:10" x14ac:dyDescent="0.25">
      <c r="A19" s="105" t="s">
        <v>156</v>
      </c>
      <c r="B19" s="117">
        <v>4910</v>
      </c>
      <c r="C19" s="120">
        <v>4437</v>
      </c>
      <c r="D19" s="120">
        <v>16</v>
      </c>
      <c r="E19" s="120">
        <v>751</v>
      </c>
      <c r="F19" s="120">
        <v>5405</v>
      </c>
      <c r="G19" s="117">
        <f t="shared" si="2"/>
        <v>4709</v>
      </c>
      <c r="H19" s="117">
        <v>4708</v>
      </c>
      <c r="I19" s="117">
        <v>0</v>
      </c>
      <c r="J19" s="117">
        <v>1</v>
      </c>
    </row>
    <row r="20" spans="1:10" x14ac:dyDescent="0.25">
      <c r="A20" s="105" t="s">
        <v>157</v>
      </c>
      <c r="B20" s="117">
        <v>2442</v>
      </c>
      <c r="C20" s="120">
        <v>2176</v>
      </c>
      <c r="D20" s="120">
        <v>9</v>
      </c>
      <c r="E20" s="120">
        <v>395</v>
      </c>
      <c r="F20" s="120">
        <v>2496</v>
      </c>
      <c r="G20" s="117">
        <f t="shared" si="2"/>
        <v>2526</v>
      </c>
      <c r="H20" s="117">
        <v>2526</v>
      </c>
      <c r="I20" s="117">
        <v>0</v>
      </c>
      <c r="J20" s="117">
        <v>0</v>
      </c>
    </row>
    <row r="21" spans="1:10" x14ac:dyDescent="0.25">
      <c r="A21" s="105" t="s">
        <v>74</v>
      </c>
      <c r="B21" s="117">
        <v>838</v>
      </c>
      <c r="C21" s="120">
        <v>972</v>
      </c>
      <c r="D21" s="120">
        <v>1</v>
      </c>
      <c r="E21" s="120">
        <v>99</v>
      </c>
      <c r="F21" s="120">
        <v>1092</v>
      </c>
      <c r="G21" s="117">
        <f t="shared" si="2"/>
        <v>818</v>
      </c>
      <c r="H21" s="117">
        <v>815</v>
      </c>
      <c r="I21" s="117">
        <v>3</v>
      </c>
      <c r="J21" s="117">
        <v>0</v>
      </c>
    </row>
    <row r="22" spans="1:10" x14ac:dyDescent="0.25">
      <c r="A22" s="105" t="s">
        <v>73</v>
      </c>
      <c r="B22" s="117">
        <v>1810</v>
      </c>
      <c r="C22" s="120">
        <v>1803</v>
      </c>
      <c r="D22" s="120">
        <v>17</v>
      </c>
      <c r="E22" s="120">
        <v>755</v>
      </c>
      <c r="F22" s="120">
        <v>2053</v>
      </c>
      <c r="G22" s="117">
        <f t="shared" si="2"/>
        <v>2332</v>
      </c>
      <c r="H22" s="117">
        <v>2329</v>
      </c>
      <c r="I22" s="117">
        <v>3</v>
      </c>
      <c r="J22" s="117">
        <v>0</v>
      </c>
    </row>
    <row r="23" spans="1:10" x14ac:dyDescent="0.25">
      <c r="A23" s="105" t="s">
        <v>227</v>
      </c>
      <c r="B23" s="117">
        <v>929</v>
      </c>
      <c r="C23" s="120">
        <v>672</v>
      </c>
      <c r="D23" s="120">
        <v>3</v>
      </c>
      <c r="E23" s="120">
        <v>64</v>
      </c>
      <c r="F23" s="120">
        <v>545</v>
      </c>
      <c r="G23" s="117">
        <f t="shared" si="2"/>
        <v>1123</v>
      </c>
      <c r="H23" s="117">
        <v>1122</v>
      </c>
      <c r="I23" s="117">
        <v>0</v>
      </c>
      <c r="J23" s="117">
        <v>1</v>
      </c>
    </row>
    <row r="24" spans="1:10" x14ac:dyDescent="0.25">
      <c r="A24" s="105" t="s">
        <v>228</v>
      </c>
      <c r="B24" s="117">
        <v>129</v>
      </c>
      <c r="C24" s="120">
        <v>118</v>
      </c>
      <c r="D24" s="120">
        <v>0</v>
      </c>
      <c r="E24" s="120">
        <v>30</v>
      </c>
      <c r="F24" s="120">
        <v>186</v>
      </c>
      <c r="G24" s="117">
        <f t="shared" si="2"/>
        <v>91</v>
      </c>
      <c r="H24" s="117">
        <v>91</v>
      </c>
      <c r="I24" s="117">
        <v>0</v>
      </c>
      <c r="J24" s="117">
        <v>0</v>
      </c>
    </row>
    <row r="25" spans="1:10" x14ac:dyDescent="0.25">
      <c r="A25" s="105" t="s">
        <v>164</v>
      </c>
      <c r="B25" s="117">
        <v>1482</v>
      </c>
      <c r="C25" s="120">
        <v>1706</v>
      </c>
      <c r="D25" s="120">
        <v>2</v>
      </c>
      <c r="E25" s="120">
        <v>674</v>
      </c>
      <c r="F25" s="120">
        <v>2450</v>
      </c>
      <c r="G25" s="117">
        <f t="shared" si="2"/>
        <v>1414</v>
      </c>
      <c r="H25" s="117">
        <v>1414</v>
      </c>
      <c r="I25" s="117">
        <v>0</v>
      </c>
      <c r="J25" s="117">
        <v>0</v>
      </c>
    </row>
    <row r="26" spans="1:10" x14ac:dyDescent="0.25">
      <c r="A26" s="105" t="s">
        <v>241</v>
      </c>
      <c r="B26" s="117">
        <v>199</v>
      </c>
      <c r="C26" s="120">
        <v>216</v>
      </c>
      <c r="D26" s="120">
        <v>3</v>
      </c>
      <c r="E26" s="120">
        <v>124</v>
      </c>
      <c r="F26" s="120">
        <v>343</v>
      </c>
      <c r="G26" s="117">
        <f t="shared" si="2"/>
        <v>199</v>
      </c>
      <c r="H26" s="117">
        <v>198</v>
      </c>
      <c r="I26" s="117">
        <v>0</v>
      </c>
      <c r="J26" s="117">
        <v>1</v>
      </c>
    </row>
    <row r="27" spans="1:10" x14ac:dyDescent="0.25">
      <c r="B27" s="117"/>
      <c r="C27" s="117"/>
      <c r="D27" s="117"/>
      <c r="E27" s="117"/>
      <c r="F27" s="117"/>
      <c r="G27" s="117"/>
      <c r="H27" s="117"/>
      <c r="I27" s="117"/>
      <c r="J27" s="117"/>
    </row>
    <row r="28" spans="1:10" x14ac:dyDescent="0.25">
      <c r="A28" s="118" t="s">
        <v>18</v>
      </c>
      <c r="B28" s="115">
        <f t="shared" ref="B28:J28" si="3">SUM(B29:B44)</f>
        <v>8362</v>
      </c>
      <c r="C28" s="115">
        <f t="shared" si="3"/>
        <v>10402</v>
      </c>
      <c r="D28" s="115">
        <f t="shared" si="3"/>
        <v>83</v>
      </c>
      <c r="E28" s="115">
        <f t="shared" si="3"/>
        <v>1131</v>
      </c>
      <c r="F28" s="115">
        <f t="shared" si="3"/>
        <v>11822</v>
      </c>
      <c r="G28" s="115">
        <f t="shared" si="3"/>
        <v>8156</v>
      </c>
      <c r="H28" s="115">
        <f t="shared" si="3"/>
        <v>8117</v>
      </c>
      <c r="I28" s="115">
        <f t="shared" si="3"/>
        <v>8</v>
      </c>
      <c r="J28" s="115">
        <f t="shared" si="3"/>
        <v>31</v>
      </c>
    </row>
    <row r="29" spans="1:10" x14ac:dyDescent="0.25">
      <c r="A29" s="106" t="s">
        <v>158</v>
      </c>
      <c r="B29" s="117">
        <v>2710</v>
      </c>
      <c r="C29" s="120">
        <v>3102</v>
      </c>
      <c r="D29" s="120">
        <v>12</v>
      </c>
      <c r="E29" s="120">
        <v>325</v>
      </c>
      <c r="F29" s="120">
        <v>3607</v>
      </c>
      <c r="G29" s="117">
        <f t="shared" ref="G29:G44" si="4">B29+C29+D29+E29-F29</f>
        <v>2542</v>
      </c>
      <c r="H29" s="117">
        <v>2542</v>
      </c>
      <c r="I29" s="117">
        <v>0</v>
      </c>
      <c r="J29" s="117">
        <v>0</v>
      </c>
    </row>
    <row r="30" spans="1:10" x14ac:dyDescent="0.25">
      <c r="A30" s="105" t="s">
        <v>229</v>
      </c>
      <c r="B30" s="117">
        <v>292</v>
      </c>
      <c r="C30" s="120">
        <v>331</v>
      </c>
      <c r="D30" s="120">
        <v>3</v>
      </c>
      <c r="E30" s="120">
        <v>5</v>
      </c>
      <c r="F30" s="120">
        <v>335</v>
      </c>
      <c r="G30" s="117">
        <f t="shared" si="4"/>
        <v>296</v>
      </c>
      <c r="H30" s="117">
        <v>296</v>
      </c>
      <c r="I30" s="117">
        <v>0</v>
      </c>
      <c r="J30" s="117">
        <v>0</v>
      </c>
    </row>
    <row r="31" spans="1:10" x14ac:dyDescent="0.25">
      <c r="A31" s="105" t="s">
        <v>230</v>
      </c>
      <c r="B31" s="117">
        <v>271</v>
      </c>
      <c r="C31" s="120">
        <v>201</v>
      </c>
      <c r="D31" s="120">
        <v>5</v>
      </c>
      <c r="E31" s="120">
        <v>0</v>
      </c>
      <c r="F31" s="120">
        <v>266</v>
      </c>
      <c r="G31" s="117">
        <f t="shared" si="4"/>
        <v>211</v>
      </c>
      <c r="H31" s="117">
        <v>210</v>
      </c>
      <c r="I31" s="117">
        <v>0</v>
      </c>
      <c r="J31" s="117">
        <v>1</v>
      </c>
    </row>
    <row r="32" spans="1:10" x14ac:dyDescent="0.25">
      <c r="A32" s="105" t="s">
        <v>231</v>
      </c>
      <c r="B32" s="117">
        <v>75</v>
      </c>
      <c r="C32" s="120">
        <v>92</v>
      </c>
      <c r="D32" s="120">
        <v>3</v>
      </c>
      <c r="E32" s="120">
        <v>4</v>
      </c>
      <c r="F32" s="120">
        <v>110</v>
      </c>
      <c r="G32" s="117">
        <f t="shared" si="4"/>
        <v>64</v>
      </c>
      <c r="H32" s="117">
        <v>64</v>
      </c>
      <c r="I32" s="117">
        <v>0</v>
      </c>
      <c r="J32" s="117">
        <v>0</v>
      </c>
    </row>
    <row r="33" spans="1:10" x14ac:dyDescent="0.25">
      <c r="A33" s="105" t="s">
        <v>232</v>
      </c>
      <c r="B33" s="117">
        <v>204</v>
      </c>
      <c r="C33" s="120">
        <v>225</v>
      </c>
      <c r="D33" s="120">
        <v>8</v>
      </c>
      <c r="E33" s="120">
        <v>112</v>
      </c>
      <c r="F33" s="120">
        <v>363</v>
      </c>
      <c r="G33" s="117">
        <f t="shared" si="4"/>
        <v>186</v>
      </c>
      <c r="H33" s="117">
        <v>186</v>
      </c>
      <c r="I33" s="117">
        <v>0</v>
      </c>
      <c r="J33" s="117">
        <v>0</v>
      </c>
    </row>
    <row r="34" spans="1:10" x14ac:dyDescent="0.25">
      <c r="A34" s="105" t="s">
        <v>159</v>
      </c>
      <c r="B34" s="117">
        <v>1218</v>
      </c>
      <c r="C34" s="120">
        <v>1594</v>
      </c>
      <c r="D34" s="120">
        <v>12</v>
      </c>
      <c r="E34" s="120">
        <v>225</v>
      </c>
      <c r="F34" s="120">
        <v>1889</v>
      </c>
      <c r="G34" s="117">
        <f t="shared" si="4"/>
        <v>1160</v>
      </c>
      <c r="H34" s="117">
        <v>1160</v>
      </c>
      <c r="I34" s="117">
        <v>0</v>
      </c>
      <c r="J34" s="117">
        <v>0</v>
      </c>
    </row>
    <row r="35" spans="1:10" x14ac:dyDescent="0.25">
      <c r="A35" s="105" t="s">
        <v>233</v>
      </c>
      <c r="B35" s="117">
        <v>267</v>
      </c>
      <c r="C35" s="120">
        <v>445</v>
      </c>
      <c r="D35" s="120">
        <v>2</v>
      </c>
      <c r="E35" s="120">
        <v>39</v>
      </c>
      <c r="F35" s="120">
        <v>469</v>
      </c>
      <c r="G35" s="117">
        <f t="shared" si="4"/>
        <v>284</v>
      </c>
      <c r="H35" s="117">
        <v>284</v>
      </c>
      <c r="I35" s="117">
        <v>0</v>
      </c>
      <c r="J35" s="117">
        <v>0</v>
      </c>
    </row>
    <row r="36" spans="1:10" x14ac:dyDescent="0.25">
      <c r="A36" s="105" t="s">
        <v>234</v>
      </c>
      <c r="B36" s="117">
        <v>163</v>
      </c>
      <c r="C36" s="120">
        <v>232</v>
      </c>
      <c r="D36" s="120">
        <v>1</v>
      </c>
      <c r="E36" s="120">
        <v>14</v>
      </c>
      <c r="F36" s="120">
        <v>207</v>
      </c>
      <c r="G36" s="117">
        <f t="shared" si="4"/>
        <v>203</v>
      </c>
      <c r="H36" s="117">
        <v>203</v>
      </c>
      <c r="I36" s="117">
        <v>0</v>
      </c>
      <c r="J36" s="117">
        <v>0</v>
      </c>
    </row>
    <row r="37" spans="1:10" x14ac:dyDescent="0.25">
      <c r="A37" s="105" t="s">
        <v>235</v>
      </c>
      <c r="B37" s="117">
        <v>360</v>
      </c>
      <c r="C37" s="120">
        <v>696</v>
      </c>
      <c r="D37" s="120">
        <v>0</v>
      </c>
      <c r="E37" s="120">
        <v>48</v>
      </c>
      <c r="F37" s="120">
        <v>673</v>
      </c>
      <c r="G37" s="117">
        <f t="shared" si="4"/>
        <v>431</v>
      </c>
      <c r="H37" s="117">
        <v>401</v>
      </c>
      <c r="I37" s="117">
        <v>0</v>
      </c>
      <c r="J37" s="117">
        <v>30</v>
      </c>
    </row>
    <row r="38" spans="1:10" x14ac:dyDescent="0.25">
      <c r="A38" s="106" t="s">
        <v>160</v>
      </c>
      <c r="B38" s="117">
        <v>579</v>
      </c>
      <c r="C38" s="120">
        <v>854</v>
      </c>
      <c r="D38" s="120">
        <v>14</v>
      </c>
      <c r="E38" s="120">
        <v>135</v>
      </c>
      <c r="F38" s="120">
        <v>919</v>
      </c>
      <c r="G38" s="117">
        <f t="shared" si="4"/>
        <v>663</v>
      </c>
      <c r="H38" s="117">
        <v>658</v>
      </c>
      <c r="I38" s="117">
        <v>5</v>
      </c>
      <c r="J38" s="117">
        <v>0</v>
      </c>
    </row>
    <row r="39" spans="1:10" x14ac:dyDescent="0.25">
      <c r="A39" s="105" t="s">
        <v>161</v>
      </c>
      <c r="B39" s="117">
        <v>708</v>
      </c>
      <c r="C39" s="120">
        <v>966</v>
      </c>
      <c r="D39" s="120">
        <v>3</v>
      </c>
      <c r="E39" s="120">
        <v>0</v>
      </c>
      <c r="F39" s="120">
        <v>1020</v>
      </c>
      <c r="G39" s="117">
        <f t="shared" si="4"/>
        <v>657</v>
      </c>
      <c r="H39" s="117">
        <v>657</v>
      </c>
      <c r="I39" s="117">
        <v>0</v>
      </c>
      <c r="J39" s="117">
        <v>0</v>
      </c>
    </row>
    <row r="40" spans="1:10" x14ac:dyDescent="0.25">
      <c r="A40" s="105" t="s">
        <v>236</v>
      </c>
      <c r="B40" s="117">
        <v>646</v>
      </c>
      <c r="C40" s="120">
        <v>660</v>
      </c>
      <c r="D40" s="120">
        <v>6</v>
      </c>
      <c r="E40" s="120">
        <v>135</v>
      </c>
      <c r="F40" s="120">
        <v>847</v>
      </c>
      <c r="G40" s="117">
        <f t="shared" si="4"/>
        <v>600</v>
      </c>
      <c r="H40" s="117">
        <v>600</v>
      </c>
      <c r="I40" s="117">
        <v>0</v>
      </c>
      <c r="J40" s="117">
        <v>0</v>
      </c>
    </row>
    <row r="41" spans="1:10" x14ac:dyDescent="0.25">
      <c r="A41" s="105" t="s">
        <v>237</v>
      </c>
      <c r="B41" s="117">
        <v>105</v>
      </c>
      <c r="C41" s="120">
        <v>107</v>
      </c>
      <c r="D41" s="120">
        <v>3</v>
      </c>
      <c r="E41" s="120">
        <v>21</v>
      </c>
      <c r="F41" s="120">
        <v>130</v>
      </c>
      <c r="G41" s="117">
        <f t="shared" si="4"/>
        <v>106</v>
      </c>
      <c r="H41" s="117">
        <v>106</v>
      </c>
      <c r="I41" s="117">
        <v>0</v>
      </c>
      <c r="J41" s="117">
        <v>0</v>
      </c>
    </row>
    <row r="42" spans="1:10" x14ac:dyDescent="0.25">
      <c r="A42" s="105" t="s">
        <v>238</v>
      </c>
      <c r="B42" s="117">
        <v>143</v>
      </c>
      <c r="C42" s="120">
        <v>196</v>
      </c>
      <c r="D42" s="120">
        <v>7</v>
      </c>
      <c r="E42" s="120">
        <v>33</v>
      </c>
      <c r="F42" s="120">
        <v>247</v>
      </c>
      <c r="G42" s="117">
        <f t="shared" si="4"/>
        <v>132</v>
      </c>
      <c r="H42" s="117">
        <v>132</v>
      </c>
      <c r="I42" s="117">
        <v>0</v>
      </c>
      <c r="J42" s="117">
        <v>0</v>
      </c>
    </row>
    <row r="43" spans="1:10" x14ac:dyDescent="0.25">
      <c r="A43" s="105" t="s">
        <v>239</v>
      </c>
      <c r="B43" s="117">
        <v>369</v>
      </c>
      <c r="C43" s="120">
        <v>380</v>
      </c>
      <c r="D43" s="120">
        <v>3</v>
      </c>
      <c r="E43" s="120">
        <v>3</v>
      </c>
      <c r="F43" s="120">
        <v>396</v>
      </c>
      <c r="G43" s="117">
        <f t="shared" si="4"/>
        <v>359</v>
      </c>
      <c r="H43" s="117">
        <v>358</v>
      </c>
      <c r="I43" s="117">
        <v>1</v>
      </c>
      <c r="J43" s="117">
        <v>0</v>
      </c>
    </row>
    <row r="44" spans="1:10" x14ac:dyDescent="0.25">
      <c r="A44" s="105" t="s">
        <v>240</v>
      </c>
      <c r="B44" s="117">
        <v>252</v>
      </c>
      <c r="C44" s="120">
        <v>321</v>
      </c>
      <c r="D44" s="120">
        <v>1</v>
      </c>
      <c r="E44" s="120">
        <v>32</v>
      </c>
      <c r="F44" s="120">
        <v>344</v>
      </c>
      <c r="G44" s="117">
        <f t="shared" si="4"/>
        <v>262</v>
      </c>
      <c r="H44" s="117">
        <v>260</v>
      </c>
      <c r="I44" s="117">
        <v>2</v>
      </c>
      <c r="J44" s="117">
        <v>0</v>
      </c>
    </row>
    <row r="45" spans="1:10" x14ac:dyDescent="0.25">
      <c r="A45" s="106"/>
      <c r="B45" s="117"/>
      <c r="C45" s="117"/>
      <c r="D45" s="117"/>
      <c r="E45" s="117"/>
      <c r="F45" s="116"/>
      <c r="G45" s="116"/>
      <c r="H45" s="116"/>
      <c r="I45" s="116"/>
      <c r="J45" s="116"/>
    </row>
    <row r="46" spans="1:10" x14ac:dyDescent="0.25">
      <c r="A46" s="118" t="s">
        <v>11</v>
      </c>
      <c r="B46" s="115">
        <f t="shared" ref="B46:J46" si="5">SUM(B47:B52)</f>
        <v>4315</v>
      </c>
      <c r="C46" s="115">
        <f t="shared" si="5"/>
        <v>3759</v>
      </c>
      <c r="D46" s="115">
        <f t="shared" si="5"/>
        <v>34</v>
      </c>
      <c r="E46" s="115">
        <f t="shared" si="5"/>
        <v>932</v>
      </c>
      <c r="F46" s="115">
        <f t="shared" si="5"/>
        <v>5192</v>
      </c>
      <c r="G46" s="119">
        <f t="shared" si="5"/>
        <v>3848</v>
      </c>
      <c r="H46" s="119">
        <f t="shared" si="5"/>
        <v>3827</v>
      </c>
      <c r="I46" s="119">
        <f t="shared" si="5"/>
        <v>5</v>
      </c>
      <c r="J46" s="119">
        <f t="shared" si="5"/>
        <v>16</v>
      </c>
    </row>
    <row r="47" spans="1:10" x14ac:dyDescent="0.25">
      <c r="A47" s="105" t="s">
        <v>75</v>
      </c>
      <c r="B47" s="117">
        <v>2117</v>
      </c>
      <c r="C47" s="120">
        <v>1640</v>
      </c>
      <c r="D47" s="120">
        <v>8</v>
      </c>
      <c r="E47" s="120">
        <v>444</v>
      </c>
      <c r="F47" s="120">
        <v>2475</v>
      </c>
      <c r="G47" s="117">
        <f t="shared" ref="G47:G52" si="6">B47+C47+D47+E47-F47</f>
        <v>1734</v>
      </c>
      <c r="H47" s="117">
        <v>1734</v>
      </c>
      <c r="I47" s="117">
        <v>0</v>
      </c>
      <c r="J47" s="117">
        <v>0</v>
      </c>
    </row>
    <row r="48" spans="1:10" x14ac:dyDescent="0.25">
      <c r="A48" s="105" t="s">
        <v>81</v>
      </c>
      <c r="B48" s="117">
        <v>545</v>
      </c>
      <c r="C48" s="120">
        <v>481</v>
      </c>
      <c r="D48" s="120">
        <v>8</v>
      </c>
      <c r="E48" s="120">
        <v>264</v>
      </c>
      <c r="F48" s="120">
        <v>804</v>
      </c>
      <c r="G48" s="117">
        <f t="shared" si="6"/>
        <v>494</v>
      </c>
      <c r="H48" s="117">
        <v>487</v>
      </c>
      <c r="I48" s="117">
        <v>1</v>
      </c>
      <c r="J48" s="117">
        <v>6</v>
      </c>
    </row>
    <row r="49" spans="1:10" x14ac:dyDescent="0.25">
      <c r="A49" s="105" t="s">
        <v>77</v>
      </c>
      <c r="B49" s="117">
        <v>785</v>
      </c>
      <c r="C49" s="120">
        <v>814</v>
      </c>
      <c r="D49" s="120">
        <v>0</v>
      </c>
      <c r="E49" s="120">
        <v>14</v>
      </c>
      <c r="F49" s="120">
        <v>933</v>
      </c>
      <c r="G49" s="117">
        <f t="shared" si="6"/>
        <v>680</v>
      </c>
      <c r="H49" s="117">
        <v>677</v>
      </c>
      <c r="I49" s="117">
        <v>0</v>
      </c>
      <c r="J49" s="117">
        <v>3</v>
      </c>
    </row>
    <row r="50" spans="1:10" x14ac:dyDescent="0.25">
      <c r="A50" s="105" t="s">
        <v>242</v>
      </c>
      <c r="B50" s="117">
        <v>621</v>
      </c>
      <c r="C50" s="117">
        <v>519</v>
      </c>
      <c r="D50" s="117">
        <v>17</v>
      </c>
      <c r="E50" s="117">
        <v>191</v>
      </c>
      <c r="F50" s="117">
        <v>693</v>
      </c>
      <c r="G50" s="117">
        <f t="shared" si="6"/>
        <v>655</v>
      </c>
      <c r="H50" s="117">
        <v>654</v>
      </c>
      <c r="I50" s="117">
        <v>1</v>
      </c>
      <c r="J50" s="117">
        <v>0</v>
      </c>
    </row>
    <row r="51" spans="1:10" x14ac:dyDescent="0.25">
      <c r="A51" s="105" t="s">
        <v>243</v>
      </c>
      <c r="B51" s="117">
        <v>86</v>
      </c>
      <c r="C51" s="117">
        <v>108</v>
      </c>
      <c r="D51" s="117">
        <v>1</v>
      </c>
      <c r="E51" s="117">
        <v>16</v>
      </c>
      <c r="F51" s="117">
        <v>139</v>
      </c>
      <c r="G51" s="117">
        <f t="shared" si="6"/>
        <v>72</v>
      </c>
      <c r="H51" s="117">
        <v>67</v>
      </c>
      <c r="I51" s="117">
        <v>0</v>
      </c>
      <c r="J51" s="117">
        <v>5</v>
      </c>
    </row>
    <row r="52" spans="1:10" x14ac:dyDescent="0.25">
      <c r="A52" s="105" t="s">
        <v>244</v>
      </c>
      <c r="B52" s="117">
        <v>161</v>
      </c>
      <c r="C52" s="117">
        <v>197</v>
      </c>
      <c r="D52" s="117">
        <v>0</v>
      </c>
      <c r="E52" s="117">
        <v>3</v>
      </c>
      <c r="F52" s="117">
        <v>148</v>
      </c>
      <c r="G52" s="117">
        <f t="shared" si="6"/>
        <v>213</v>
      </c>
      <c r="H52" s="117">
        <v>208</v>
      </c>
      <c r="I52" s="117">
        <v>3</v>
      </c>
      <c r="J52" s="117">
        <v>2</v>
      </c>
    </row>
    <row r="53" spans="1:10" x14ac:dyDescent="0.25">
      <c r="A53" s="106"/>
      <c r="B53" s="117"/>
      <c r="C53" s="117"/>
      <c r="D53" s="117"/>
      <c r="E53" s="117"/>
      <c r="F53" s="116"/>
      <c r="G53" s="116"/>
      <c r="I53" s="117"/>
    </row>
    <row r="54" spans="1:10" x14ac:dyDescent="0.25">
      <c r="A54" s="118" t="s">
        <v>12</v>
      </c>
      <c r="B54" s="115">
        <f>SUM(B55:B60)</f>
        <v>3205</v>
      </c>
      <c r="C54" s="115">
        <f t="shared" ref="C54:J54" si="7">SUM(C55:C60)</f>
        <v>4005</v>
      </c>
      <c r="D54" s="115">
        <f t="shared" si="7"/>
        <v>21</v>
      </c>
      <c r="E54" s="115">
        <f t="shared" si="7"/>
        <v>693</v>
      </c>
      <c r="F54" s="115">
        <f t="shared" si="7"/>
        <v>4999</v>
      </c>
      <c r="G54" s="119">
        <f t="shared" si="7"/>
        <v>2925</v>
      </c>
      <c r="H54" s="119">
        <f t="shared" si="7"/>
        <v>2920</v>
      </c>
      <c r="I54" s="119">
        <f t="shared" si="7"/>
        <v>3</v>
      </c>
      <c r="J54" s="119">
        <f t="shared" si="7"/>
        <v>2</v>
      </c>
    </row>
    <row r="55" spans="1:10" x14ac:dyDescent="0.25">
      <c r="A55" s="105" t="s">
        <v>76</v>
      </c>
      <c r="B55" s="117">
        <v>1181</v>
      </c>
      <c r="C55" s="117">
        <v>1633</v>
      </c>
      <c r="D55" s="117">
        <v>8</v>
      </c>
      <c r="E55" s="117">
        <v>503</v>
      </c>
      <c r="F55" s="117">
        <v>2359</v>
      </c>
      <c r="G55" s="117">
        <f t="shared" ref="G55:G60" si="8">B55+C55+D55+E55-F55</f>
        <v>966</v>
      </c>
      <c r="H55" s="117">
        <v>966</v>
      </c>
      <c r="I55" s="117">
        <v>0</v>
      </c>
      <c r="J55" s="117">
        <v>0</v>
      </c>
    </row>
    <row r="56" spans="1:10" x14ac:dyDescent="0.25">
      <c r="A56" s="105" t="s">
        <v>82</v>
      </c>
      <c r="B56" s="117">
        <v>507</v>
      </c>
      <c r="C56" s="117">
        <v>556</v>
      </c>
      <c r="D56" s="117">
        <v>1</v>
      </c>
      <c r="E56" s="117">
        <v>3</v>
      </c>
      <c r="F56" s="117">
        <v>646</v>
      </c>
      <c r="G56" s="117">
        <f t="shared" si="8"/>
        <v>421</v>
      </c>
      <c r="H56" s="117">
        <v>421</v>
      </c>
      <c r="I56" s="117">
        <v>0</v>
      </c>
      <c r="J56" s="117">
        <v>0</v>
      </c>
    </row>
    <row r="57" spans="1:10" x14ac:dyDescent="0.25">
      <c r="A57" s="105" t="s">
        <v>245</v>
      </c>
      <c r="B57" s="117">
        <v>225</v>
      </c>
      <c r="C57" s="117">
        <v>253</v>
      </c>
      <c r="D57" s="117">
        <v>6</v>
      </c>
      <c r="E57" s="117">
        <v>20</v>
      </c>
      <c r="F57" s="117">
        <v>288</v>
      </c>
      <c r="G57" s="117">
        <f t="shared" si="8"/>
        <v>216</v>
      </c>
      <c r="H57" s="117">
        <v>214</v>
      </c>
      <c r="I57" s="117">
        <v>1</v>
      </c>
      <c r="J57" s="117">
        <v>1</v>
      </c>
    </row>
    <row r="58" spans="1:10" x14ac:dyDescent="0.25">
      <c r="A58" s="105" t="s">
        <v>246</v>
      </c>
      <c r="B58" s="117">
        <v>528</v>
      </c>
      <c r="C58" s="117">
        <v>597</v>
      </c>
      <c r="D58" s="117">
        <v>3</v>
      </c>
      <c r="E58" s="117">
        <v>31</v>
      </c>
      <c r="F58" s="117">
        <v>612</v>
      </c>
      <c r="G58" s="117">
        <f t="shared" si="8"/>
        <v>547</v>
      </c>
      <c r="H58" s="117">
        <v>545</v>
      </c>
      <c r="I58" s="117">
        <v>2</v>
      </c>
      <c r="J58" s="117">
        <v>0</v>
      </c>
    </row>
    <row r="59" spans="1:10" x14ac:dyDescent="0.25">
      <c r="A59" s="105" t="s">
        <v>247</v>
      </c>
      <c r="B59" s="117">
        <v>122</v>
      </c>
      <c r="C59" s="117">
        <v>166</v>
      </c>
      <c r="D59" s="117">
        <v>1</v>
      </c>
      <c r="E59" s="117">
        <v>1</v>
      </c>
      <c r="F59" s="117">
        <v>146</v>
      </c>
      <c r="G59" s="117">
        <f t="shared" si="8"/>
        <v>144</v>
      </c>
      <c r="H59" s="117">
        <v>144</v>
      </c>
      <c r="I59" s="117">
        <v>0</v>
      </c>
      <c r="J59" s="117">
        <v>0</v>
      </c>
    </row>
    <row r="60" spans="1:10" x14ac:dyDescent="0.25">
      <c r="A60" s="105" t="s">
        <v>78</v>
      </c>
      <c r="B60" s="117">
        <v>642</v>
      </c>
      <c r="C60" s="117">
        <v>800</v>
      </c>
      <c r="D60" s="117">
        <v>2</v>
      </c>
      <c r="E60" s="117">
        <v>135</v>
      </c>
      <c r="F60" s="117">
        <v>948</v>
      </c>
      <c r="G60" s="117">
        <f t="shared" si="8"/>
        <v>631</v>
      </c>
      <c r="H60" s="117">
        <v>630</v>
      </c>
      <c r="I60" s="117">
        <v>0</v>
      </c>
      <c r="J60" s="117">
        <v>1</v>
      </c>
    </row>
    <row r="61" spans="1:10" x14ac:dyDescent="0.25">
      <c r="A61" s="106"/>
      <c r="B61" s="117"/>
      <c r="C61" s="117"/>
      <c r="D61" s="117"/>
      <c r="E61" s="117"/>
      <c r="F61" s="116"/>
      <c r="G61" s="116"/>
      <c r="H61" s="116"/>
      <c r="I61" s="116"/>
      <c r="J61" s="116"/>
    </row>
    <row r="62" spans="1:10" x14ac:dyDescent="0.25">
      <c r="A62" s="118" t="s">
        <v>19</v>
      </c>
      <c r="B62" s="115">
        <f>SUM(B63:B74)</f>
        <v>4730</v>
      </c>
      <c r="C62" s="115">
        <f t="shared" ref="C62:J62" si="9">SUM(C63:C74)</f>
        <v>5419</v>
      </c>
      <c r="D62" s="115">
        <f t="shared" si="9"/>
        <v>36</v>
      </c>
      <c r="E62" s="115">
        <f t="shared" si="9"/>
        <v>751</v>
      </c>
      <c r="F62" s="115">
        <f t="shared" si="9"/>
        <v>6293</v>
      </c>
      <c r="G62" s="119">
        <f t="shared" si="9"/>
        <v>4643</v>
      </c>
      <c r="H62" s="119">
        <f t="shared" si="9"/>
        <v>4631</v>
      </c>
      <c r="I62" s="119">
        <f t="shared" si="9"/>
        <v>1</v>
      </c>
      <c r="J62" s="119">
        <f t="shared" si="9"/>
        <v>11</v>
      </c>
    </row>
    <row r="63" spans="1:10" x14ac:dyDescent="0.25">
      <c r="A63" s="105" t="s">
        <v>162</v>
      </c>
      <c r="B63" s="117">
        <v>1004</v>
      </c>
      <c r="C63" s="117">
        <v>1042</v>
      </c>
      <c r="D63" s="117">
        <v>2</v>
      </c>
      <c r="E63" s="117">
        <v>142</v>
      </c>
      <c r="F63" s="117">
        <v>1268</v>
      </c>
      <c r="G63" s="117">
        <f t="shared" ref="G63:G74" si="10">B63+C63+D63+E63-F63</f>
        <v>922</v>
      </c>
      <c r="H63" s="117">
        <v>922</v>
      </c>
      <c r="I63" s="117">
        <v>0</v>
      </c>
      <c r="J63" s="117">
        <v>0</v>
      </c>
    </row>
    <row r="64" spans="1:10" x14ac:dyDescent="0.25">
      <c r="A64" s="105" t="s">
        <v>83</v>
      </c>
      <c r="B64" s="117">
        <v>340</v>
      </c>
      <c r="C64" s="117">
        <v>404</v>
      </c>
      <c r="D64" s="117">
        <v>0</v>
      </c>
      <c r="E64" s="117">
        <v>37</v>
      </c>
      <c r="F64" s="117">
        <v>439</v>
      </c>
      <c r="G64" s="117">
        <f t="shared" si="10"/>
        <v>342</v>
      </c>
      <c r="H64" s="117">
        <v>342</v>
      </c>
      <c r="I64" s="117">
        <v>0</v>
      </c>
      <c r="J64" s="117">
        <v>0</v>
      </c>
    </row>
    <row r="65" spans="1:10" x14ac:dyDescent="0.25">
      <c r="A65" s="105" t="s">
        <v>248</v>
      </c>
      <c r="B65" s="117">
        <v>263</v>
      </c>
      <c r="C65" s="117">
        <v>227</v>
      </c>
      <c r="D65" s="117">
        <v>3</v>
      </c>
      <c r="E65" s="117">
        <v>18</v>
      </c>
      <c r="F65" s="117">
        <v>286</v>
      </c>
      <c r="G65" s="117">
        <f t="shared" si="10"/>
        <v>225</v>
      </c>
      <c r="H65" s="117">
        <v>222</v>
      </c>
      <c r="I65" s="117">
        <v>0</v>
      </c>
      <c r="J65" s="117">
        <v>3</v>
      </c>
    </row>
    <row r="66" spans="1:10" x14ac:dyDescent="0.25">
      <c r="A66" s="105" t="s">
        <v>249</v>
      </c>
      <c r="B66" s="117">
        <v>297</v>
      </c>
      <c r="C66" s="117">
        <v>389</v>
      </c>
      <c r="D66" s="117">
        <v>2</v>
      </c>
      <c r="E66" s="117">
        <v>9</v>
      </c>
      <c r="F66" s="117">
        <v>366</v>
      </c>
      <c r="G66" s="117">
        <f t="shared" si="10"/>
        <v>331</v>
      </c>
      <c r="H66" s="117">
        <v>330</v>
      </c>
      <c r="I66" s="117">
        <v>0</v>
      </c>
      <c r="J66" s="117">
        <v>1</v>
      </c>
    </row>
    <row r="67" spans="1:10" x14ac:dyDescent="0.25">
      <c r="A67" s="105" t="s">
        <v>250</v>
      </c>
      <c r="B67" s="117">
        <v>148</v>
      </c>
      <c r="C67" s="117">
        <v>221</v>
      </c>
      <c r="D67" s="117">
        <v>0</v>
      </c>
      <c r="E67" s="117">
        <v>27</v>
      </c>
      <c r="F67" s="117">
        <v>239</v>
      </c>
      <c r="G67" s="117">
        <f t="shared" si="10"/>
        <v>157</v>
      </c>
      <c r="H67" s="117">
        <v>157</v>
      </c>
      <c r="I67" s="117">
        <v>0</v>
      </c>
      <c r="J67" s="117">
        <v>0</v>
      </c>
    </row>
    <row r="68" spans="1:10" x14ac:dyDescent="0.25">
      <c r="A68" s="105" t="s">
        <v>251</v>
      </c>
      <c r="B68" s="117">
        <v>183</v>
      </c>
      <c r="C68" s="117">
        <v>213</v>
      </c>
      <c r="D68" s="117">
        <v>0</v>
      </c>
      <c r="E68" s="117">
        <v>39</v>
      </c>
      <c r="F68" s="117">
        <v>250</v>
      </c>
      <c r="G68" s="117">
        <f t="shared" si="10"/>
        <v>185</v>
      </c>
      <c r="H68" s="117">
        <v>185</v>
      </c>
      <c r="I68" s="117">
        <v>0</v>
      </c>
      <c r="J68" s="117">
        <v>0</v>
      </c>
    </row>
    <row r="69" spans="1:10" x14ac:dyDescent="0.25">
      <c r="A69" s="105" t="s">
        <v>163</v>
      </c>
      <c r="B69" s="117">
        <v>686</v>
      </c>
      <c r="C69" s="117">
        <v>892</v>
      </c>
      <c r="D69" s="117">
        <v>5</v>
      </c>
      <c r="E69" s="117">
        <v>123</v>
      </c>
      <c r="F69" s="117">
        <v>1078</v>
      </c>
      <c r="G69" s="117">
        <f t="shared" si="10"/>
        <v>628</v>
      </c>
      <c r="H69" s="117">
        <v>627</v>
      </c>
      <c r="I69" s="117">
        <v>0</v>
      </c>
      <c r="J69" s="117">
        <v>1</v>
      </c>
    </row>
    <row r="70" spans="1:10" x14ac:dyDescent="0.25">
      <c r="A70" s="105" t="s">
        <v>252</v>
      </c>
      <c r="B70" s="117">
        <v>1038</v>
      </c>
      <c r="C70" s="117">
        <v>1078</v>
      </c>
      <c r="D70" s="117">
        <v>15</v>
      </c>
      <c r="E70" s="117">
        <v>237</v>
      </c>
      <c r="F70" s="117">
        <v>1320</v>
      </c>
      <c r="G70" s="117">
        <f t="shared" si="10"/>
        <v>1048</v>
      </c>
      <c r="H70" s="117">
        <v>1046</v>
      </c>
      <c r="I70" s="117">
        <v>1</v>
      </c>
      <c r="J70" s="117">
        <v>1</v>
      </c>
    </row>
    <row r="71" spans="1:10" x14ac:dyDescent="0.25">
      <c r="A71" s="105" t="s">
        <v>253</v>
      </c>
      <c r="B71" s="117">
        <v>74</v>
      </c>
      <c r="C71" s="117">
        <v>111</v>
      </c>
      <c r="D71" s="117">
        <v>0</v>
      </c>
      <c r="E71" s="117">
        <v>32</v>
      </c>
      <c r="F71" s="117">
        <v>158</v>
      </c>
      <c r="G71" s="117">
        <f t="shared" si="10"/>
        <v>59</v>
      </c>
      <c r="H71" s="117">
        <v>59</v>
      </c>
      <c r="I71" s="117">
        <v>0</v>
      </c>
      <c r="J71" s="117">
        <v>0</v>
      </c>
    </row>
    <row r="72" spans="1:10" x14ac:dyDescent="0.25">
      <c r="A72" s="105" t="s">
        <v>254</v>
      </c>
      <c r="B72" s="117">
        <v>556</v>
      </c>
      <c r="C72" s="117">
        <v>680</v>
      </c>
      <c r="D72" s="117">
        <v>8</v>
      </c>
      <c r="E72" s="117">
        <v>58</v>
      </c>
      <c r="F72" s="117">
        <v>688</v>
      </c>
      <c r="G72" s="117">
        <f t="shared" si="10"/>
        <v>614</v>
      </c>
      <c r="H72" s="117">
        <v>613</v>
      </c>
      <c r="I72" s="117">
        <v>0</v>
      </c>
      <c r="J72" s="117">
        <v>1</v>
      </c>
    </row>
    <row r="73" spans="1:10" x14ac:dyDescent="0.25">
      <c r="A73" s="105" t="s">
        <v>255</v>
      </c>
      <c r="B73" s="117">
        <v>48</v>
      </c>
      <c r="C73" s="117">
        <v>63</v>
      </c>
      <c r="D73" s="117">
        <v>0</v>
      </c>
      <c r="E73" s="117">
        <v>1</v>
      </c>
      <c r="F73" s="117">
        <v>65</v>
      </c>
      <c r="G73" s="117">
        <f t="shared" si="10"/>
        <v>47</v>
      </c>
      <c r="H73" s="117">
        <v>47</v>
      </c>
      <c r="I73" s="117">
        <v>0</v>
      </c>
      <c r="J73" s="117">
        <v>0</v>
      </c>
    </row>
    <row r="74" spans="1:10" x14ac:dyDescent="0.25">
      <c r="A74" s="105" t="s">
        <v>256</v>
      </c>
      <c r="B74" s="117">
        <v>93</v>
      </c>
      <c r="C74" s="117">
        <v>99</v>
      </c>
      <c r="D74" s="117">
        <v>1</v>
      </c>
      <c r="E74" s="117">
        <v>28</v>
      </c>
      <c r="F74" s="117">
        <v>136</v>
      </c>
      <c r="G74" s="117">
        <f t="shared" si="10"/>
        <v>85</v>
      </c>
      <c r="H74" s="117">
        <v>81</v>
      </c>
      <c r="I74" s="117">
        <v>0</v>
      </c>
      <c r="J74" s="117">
        <v>4</v>
      </c>
    </row>
    <row r="75" spans="1:10" x14ac:dyDescent="0.25">
      <c r="A75" s="106"/>
      <c r="B75" s="117"/>
      <c r="C75" s="117"/>
      <c r="D75" s="117"/>
      <c r="E75" s="117"/>
      <c r="F75" s="116"/>
      <c r="G75" s="116"/>
      <c r="H75" s="116"/>
      <c r="I75" s="116"/>
      <c r="J75" s="116"/>
    </row>
    <row r="76" spans="1:10" x14ac:dyDescent="0.25">
      <c r="A76" s="118" t="s">
        <v>13</v>
      </c>
      <c r="B76" s="115">
        <f t="shared" ref="B76:J76" si="11">SUM(B77:B90)</f>
        <v>5289</v>
      </c>
      <c r="C76" s="115">
        <f t="shared" si="11"/>
        <v>5917</v>
      </c>
      <c r="D76" s="115">
        <f t="shared" si="11"/>
        <v>56</v>
      </c>
      <c r="E76" s="115">
        <f t="shared" si="11"/>
        <v>1089</v>
      </c>
      <c r="F76" s="115">
        <f t="shared" si="11"/>
        <v>7096</v>
      </c>
      <c r="G76" s="119">
        <f t="shared" si="11"/>
        <v>5255</v>
      </c>
      <c r="H76" s="119">
        <f t="shared" si="11"/>
        <v>5219</v>
      </c>
      <c r="I76" s="119">
        <f t="shared" si="11"/>
        <v>12</v>
      </c>
      <c r="J76" s="119">
        <f t="shared" si="11"/>
        <v>24</v>
      </c>
    </row>
    <row r="77" spans="1:10" x14ac:dyDescent="0.25">
      <c r="A77" s="105" t="s">
        <v>79</v>
      </c>
      <c r="B77" s="117">
        <v>1098</v>
      </c>
      <c r="C77" s="117">
        <v>1346</v>
      </c>
      <c r="D77" s="117">
        <v>3</v>
      </c>
      <c r="E77" s="117">
        <v>220</v>
      </c>
      <c r="F77" s="117">
        <v>1498</v>
      </c>
      <c r="G77" s="117">
        <f t="shared" ref="G77:G90" si="12">B77+C77+D77+E77-F77</f>
        <v>1169</v>
      </c>
      <c r="H77" s="117">
        <v>1152</v>
      </c>
      <c r="I77" s="117">
        <v>0</v>
      </c>
      <c r="J77" s="117">
        <v>17</v>
      </c>
    </row>
    <row r="78" spans="1:10" x14ac:dyDescent="0.25">
      <c r="A78" s="105" t="s">
        <v>257</v>
      </c>
      <c r="B78" s="117">
        <v>259</v>
      </c>
      <c r="C78" s="117">
        <v>403</v>
      </c>
      <c r="D78" s="117">
        <v>4</v>
      </c>
      <c r="E78" s="117">
        <v>175</v>
      </c>
      <c r="F78" s="117">
        <v>567</v>
      </c>
      <c r="G78" s="117">
        <f t="shared" si="12"/>
        <v>274</v>
      </c>
      <c r="H78" s="117">
        <v>274</v>
      </c>
      <c r="I78" s="117">
        <v>0</v>
      </c>
      <c r="J78" s="117">
        <v>0</v>
      </c>
    </row>
    <row r="79" spans="1:10" x14ac:dyDescent="0.25">
      <c r="A79" s="105" t="s">
        <v>258</v>
      </c>
      <c r="B79" s="117">
        <v>247</v>
      </c>
      <c r="C79" s="117">
        <v>331</v>
      </c>
      <c r="D79" s="117">
        <v>6</v>
      </c>
      <c r="E79" s="117">
        <v>66</v>
      </c>
      <c r="F79" s="117">
        <v>393</v>
      </c>
      <c r="G79" s="117">
        <f t="shared" si="12"/>
        <v>257</v>
      </c>
      <c r="H79" s="117">
        <v>252</v>
      </c>
      <c r="I79" s="117">
        <v>0</v>
      </c>
      <c r="J79" s="117">
        <v>5</v>
      </c>
    </row>
    <row r="80" spans="1:10" x14ac:dyDescent="0.25">
      <c r="A80" s="105" t="s">
        <v>259</v>
      </c>
      <c r="B80" s="117">
        <v>302</v>
      </c>
      <c r="C80" s="117">
        <v>353</v>
      </c>
      <c r="D80" s="117">
        <v>1</v>
      </c>
      <c r="E80" s="117">
        <v>185</v>
      </c>
      <c r="F80" s="117">
        <v>527</v>
      </c>
      <c r="G80" s="117">
        <f t="shared" si="12"/>
        <v>314</v>
      </c>
      <c r="H80" s="117">
        <v>311</v>
      </c>
      <c r="I80" s="117">
        <v>3</v>
      </c>
      <c r="J80" s="117">
        <v>0</v>
      </c>
    </row>
    <row r="81" spans="1:10" x14ac:dyDescent="0.25">
      <c r="A81" s="105" t="s">
        <v>260</v>
      </c>
      <c r="B81" s="117">
        <v>125</v>
      </c>
      <c r="C81" s="117">
        <v>137</v>
      </c>
      <c r="D81" s="117">
        <v>7</v>
      </c>
      <c r="E81" s="117">
        <v>4</v>
      </c>
      <c r="F81" s="117">
        <v>177</v>
      </c>
      <c r="G81" s="117">
        <f t="shared" si="12"/>
        <v>96</v>
      </c>
      <c r="H81" s="117">
        <v>94</v>
      </c>
      <c r="I81" s="117">
        <v>0</v>
      </c>
      <c r="J81" s="117">
        <v>2</v>
      </c>
    </row>
    <row r="82" spans="1:10" x14ac:dyDescent="0.25">
      <c r="A82" s="105" t="s">
        <v>261</v>
      </c>
      <c r="B82" s="117">
        <v>248</v>
      </c>
      <c r="C82" s="117">
        <v>344</v>
      </c>
      <c r="D82" s="117">
        <v>0</v>
      </c>
      <c r="E82" s="117">
        <v>33</v>
      </c>
      <c r="F82" s="117">
        <v>343</v>
      </c>
      <c r="G82" s="117">
        <f t="shared" si="12"/>
        <v>282</v>
      </c>
      <c r="H82" s="117">
        <v>280</v>
      </c>
      <c r="I82" s="117">
        <v>2</v>
      </c>
      <c r="J82" s="117">
        <v>0</v>
      </c>
    </row>
    <row r="83" spans="1:10" x14ac:dyDescent="0.25">
      <c r="A83" s="105" t="s">
        <v>262</v>
      </c>
      <c r="B83" s="117">
        <v>162</v>
      </c>
      <c r="C83" s="117">
        <v>157</v>
      </c>
      <c r="D83" s="117">
        <v>1</v>
      </c>
      <c r="E83" s="117">
        <v>6</v>
      </c>
      <c r="F83" s="117">
        <v>185</v>
      </c>
      <c r="G83" s="117">
        <f t="shared" si="12"/>
        <v>141</v>
      </c>
      <c r="H83" s="117">
        <v>141</v>
      </c>
      <c r="I83" s="117">
        <v>0</v>
      </c>
      <c r="J83" s="117">
        <v>0</v>
      </c>
    </row>
    <row r="84" spans="1:10" x14ac:dyDescent="0.25">
      <c r="A84" s="105" t="s">
        <v>263</v>
      </c>
      <c r="B84" s="117">
        <v>45</v>
      </c>
      <c r="C84" s="117">
        <v>58</v>
      </c>
      <c r="D84" s="117">
        <v>2</v>
      </c>
      <c r="E84" s="117">
        <v>32</v>
      </c>
      <c r="F84" s="117">
        <v>91</v>
      </c>
      <c r="G84" s="117">
        <f t="shared" si="12"/>
        <v>46</v>
      </c>
      <c r="H84" s="117">
        <v>46</v>
      </c>
      <c r="I84" s="117">
        <v>0</v>
      </c>
      <c r="J84" s="117">
        <v>0</v>
      </c>
    </row>
    <row r="85" spans="1:10" x14ac:dyDescent="0.25">
      <c r="A85" s="105" t="s">
        <v>85</v>
      </c>
      <c r="B85" s="117">
        <v>625</v>
      </c>
      <c r="C85" s="117">
        <v>500</v>
      </c>
      <c r="D85" s="117">
        <v>3</v>
      </c>
      <c r="E85" s="117">
        <v>6</v>
      </c>
      <c r="F85" s="117">
        <v>289</v>
      </c>
      <c r="G85" s="117">
        <f t="shared" si="12"/>
        <v>845</v>
      </c>
      <c r="H85" s="117">
        <v>843</v>
      </c>
      <c r="I85" s="117">
        <v>2</v>
      </c>
      <c r="J85" s="117">
        <v>0</v>
      </c>
    </row>
    <row r="86" spans="1:10" x14ac:dyDescent="0.25">
      <c r="A86" s="105" t="s">
        <v>165</v>
      </c>
      <c r="B86" s="117">
        <v>757</v>
      </c>
      <c r="C86" s="117">
        <v>814</v>
      </c>
      <c r="D86" s="117">
        <v>6</v>
      </c>
      <c r="E86" s="117">
        <v>166</v>
      </c>
      <c r="F86" s="117">
        <v>1146</v>
      </c>
      <c r="G86" s="117">
        <f t="shared" si="12"/>
        <v>597</v>
      </c>
      <c r="H86" s="117">
        <v>593</v>
      </c>
      <c r="I86" s="117">
        <v>4</v>
      </c>
      <c r="J86" s="117">
        <v>0</v>
      </c>
    </row>
    <row r="87" spans="1:10" x14ac:dyDescent="0.25">
      <c r="A87" s="105" t="s">
        <v>264</v>
      </c>
      <c r="B87" s="117">
        <v>383</v>
      </c>
      <c r="C87" s="117">
        <v>363</v>
      </c>
      <c r="D87" s="117">
        <v>13</v>
      </c>
      <c r="E87" s="117">
        <v>76</v>
      </c>
      <c r="F87" s="117">
        <v>522</v>
      </c>
      <c r="G87" s="117">
        <f t="shared" si="12"/>
        <v>313</v>
      </c>
      <c r="H87" s="117">
        <v>312</v>
      </c>
      <c r="I87" s="117">
        <v>1</v>
      </c>
      <c r="J87" s="117">
        <v>0</v>
      </c>
    </row>
    <row r="88" spans="1:10" x14ac:dyDescent="0.25">
      <c r="A88" s="105" t="s">
        <v>30</v>
      </c>
      <c r="B88" s="117">
        <v>531</v>
      </c>
      <c r="C88" s="117">
        <v>447</v>
      </c>
      <c r="D88" s="117">
        <v>0</v>
      </c>
      <c r="E88" s="117">
        <v>87</v>
      </c>
      <c r="F88" s="117">
        <v>632</v>
      </c>
      <c r="G88" s="117">
        <f t="shared" si="12"/>
        <v>433</v>
      </c>
      <c r="H88" s="117">
        <v>433</v>
      </c>
      <c r="I88" s="117">
        <v>0</v>
      </c>
      <c r="J88" s="117">
        <v>0</v>
      </c>
    </row>
    <row r="89" spans="1:10" x14ac:dyDescent="0.25">
      <c r="A89" s="105" t="s">
        <v>265</v>
      </c>
      <c r="B89" s="117">
        <v>364</v>
      </c>
      <c r="C89" s="117">
        <v>470</v>
      </c>
      <c r="D89" s="117">
        <v>3</v>
      </c>
      <c r="E89" s="117">
        <v>33</v>
      </c>
      <c r="F89" s="117">
        <v>525</v>
      </c>
      <c r="G89" s="117">
        <f t="shared" si="12"/>
        <v>345</v>
      </c>
      <c r="H89" s="117">
        <v>345</v>
      </c>
      <c r="I89" s="117">
        <v>0</v>
      </c>
      <c r="J89" s="117">
        <v>0</v>
      </c>
    </row>
    <row r="90" spans="1:10" x14ac:dyDescent="0.25">
      <c r="A90" s="105" t="s">
        <v>46</v>
      </c>
      <c r="B90" s="117">
        <v>143</v>
      </c>
      <c r="C90" s="117">
        <v>194</v>
      </c>
      <c r="D90" s="117">
        <v>7</v>
      </c>
      <c r="E90" s="117">
        <v>0</v>
      </c>
      <c r="F90" s="117">
        <v>201</v>
      </c>
      <c r="G90" s="117">
        <f t="shared" si="12"/>
        <v>143</v>
      </c>
      <c r="H90" s="117">
        <v>143</v>
      </c>
      <c r="I90" s="117">
        <v>0</v>
      </c>
      <c r="J90" s="117">
        <v>0</v>
      </c>
    </row>
    <row r="91" spans="1:10" x14ac:dyDescent="0.25">
      <c r="A91" s="106"/>
      <c r="B91" s="117"/>
      <c r="C91" s="117"/>
      <c r="D91" s="117"/>
      <c r="E91" s="117"/>
      <c r="F91" s="116"/>
      <c r="G91" s="116"/>
      <c r="H91" s="116"/>
      <c r="I91" s="116"/>
      <c r="J91" s="116"/>
    </row>
    <row r="92" spans="1:10" x14ac:dyDescent="0.25">
      <c r="A92" s="109" t="s">
        <v>20</v>
      </c>
      <c r="B92" s="115">
        <f t="shared" ref="B92:J92" si="13">SUM(B93:B99)</f>
        <v>4254</v>
      </c>
      <c r="C92" s="115">
        <f t="shared" si="13"/>
        <v>4312</v>
      </c>
      <c r="D92" s="115">
        <f t="shared" si="13"/>
        <v>24</v>
      </c>
      <c r="E92" s="115">
        <f t="shared" si="13"/>
        <v>1069</v>
      </c>
      <c r="F92" s="115">
        <f t="shared" si="13"/>
        <v>5806</v>
      </c>
      <c r="G92" s="119">
        <f t="shared" si="13"/>
        <v>3853</v>
      </c>
      <c r="H92" s="119">
        <f t="shared" si="13"/>
        <v>3825</v>
      </c>
      <c r="I92" s="119">
        <f t="shared" si="13"/>
        <v>8</v>
      </c>
      <c r="J92" s="119">
        <f t="shared" si="13"/>
        <v>20</v>
      </c>
    </row>
    <row r="93" spans="1:10" x14ac:dyDescent="0.25">
      <c r="A93" s="105" t="s">
        <v>166</v>
      </c>
      <c r="B93" s="117">
        <v>794</v>
      </c>
      <c r="C93" s="117">
        <v>823</v>
      </c>
      <c r="D93" s="117">
        <v>5</v>
      </c>
      <c r="E93" s="117">
        <v>228</v>
      </c>
      <c r="F93" s="117">
        <v>1131</v>
      </c>
      <c r="G93" s="117">
        <f t="shared" ref="G93:G98" si="14">B93+C93+D93+E93-F93</f>
        <v>719</v>
      </c>
      <c r="H93" s="117">
        <v>718</v>
      </c>
      <c r="I93" s="117">
        <v>1</v>
      </c>
      <c r="J93" s="117">
        <v>0</v>
      </c>
    </row>
    <row r="94" spans="1:10" x14ac:dyDescent="0.25">
      <c r="A94" s="105" t="s">
        <v>266</v>
      </c>
      <c r="B94" s="117">
        <v>627</v>
      </c>
      <c r="C94" s="117">
        <v>636</v>
      </c>
      <c r="D94" s="117">
        <v>4</v>
      </c>
      <c r="E94" s="117">
        <v>25</v>
      </c>
      <c r="F94" s="117">
        <v>710</v>
      </c>
      <c r="G94" s="117">
        <f t="shared" si="14"/>
        <v>582</v>
      </c>
      <c r="H94" s="117">
        <v>582</v>
      </c>
      <c r="I94" s="117">
        <v>0</v>
      </c>
      <c r="J94" s="117">
        <v>0</v>
      </c>
    </row>
    <row r="95" spans="1:10" x14ac:dyDescent="0.25">
      <c r="A95" s="105" t="s">
        <v>267</v>
      </c>
      <c r="B95" s="117">
        <v>433</v>
      </c>
      <c r="C95" s="117">
        <v>582</v>
      </c>
      <c r="D95" s="117">
        <v>2</v>
      </c>
      <c r="E95" s="117">
        <v>5</v>
      </c>
      <c r="F95" s="117">
        <v>531</v>
      </c>
      <c r="G95" s="117">
        <f t="shared" si="14"/>
        <v>491</v>
      </c>
      <c r="H95" s="117">
        <v>487</v>
      </c>
      <c r="I95" s="117">
        <v>0</v>
      </c>
      <c r="J95" s="117">
        <v>4</v>
      </c>
    </row>
    <row r="96" spans="1:10" x14ac:dyDescent="0.25">
      <c r="A96" s="105" t="s">
        <v>167</v>
      </c>
      <c r="B96" s="117">
        <v>1105</v>
      </c>
      <c r="C96" s="117">
        <v>1094</v>
      </c>
      <c r="D96" s="117">
        <v>7</v>
      </c>
      <c r="E96" s="117">
        <v>646</v>
      </c>
      <c r="F96" s="117">
        <v>1930</v>
      </c>
      <c r="G96" s="117">
        <f t="shared" si="14"/>
        <v>922</v>
      </c>
      <c r="H96" s="117">
        <v>922</v>
      </c>
      <c r="I96" s="117">
        <v>0</v>
      </c>
      <c r="J96" s="117">
        <v>0</v>
      </c>
    </row>
    <row r="97" spans="1:10" x14ac:dyDescent="0.25">
      <c r="A97" s="105" t="s">
        <v>84</v>
      </c>
      <c r="B97" s="117">
        <v>797</v>
      </c>
      <c r="C97" s="117">
        <v>698</v>
      </c>
      <c r="D97" s="117">
        <v>3</v>
      </c>
      <c r="E97" s="117">
        <v>23</v>
      </c>
      <c r="F97" s="117">
        <v>878</v>
      </c>
      <c r="G97" s="117">
        <f t="shared" si="14"/>
        <v>643</v>
      </c>
      <c r="H97" s="117">
        <v>621</v>
      </c>
      <c r="I97" s="117">
        <v>6</v>
      </c>
      <c r="J97" s="117">
        <v>16</v>
      </c>
    </row>
    <row r="98" spans="1:10" x14ac:dyDescent="0.25">
      <c r="A98" s="105" t="s">
        <v>268</v>
      </c>
      <c r="B98" s="117">
        <v>498</v>
      </c>
      <c r="C98" s="117">
        <v>479</v>
      </c>
      <c r="D98" s="117">
        <v>3</v>
      </c>
      <c r="E98" s="117">
        <v>142</v>
      </c>
      <c r="F98" s="117">
        <v>626</v>
      </c>
      <c r="G98" s="117">
        <f t="shared" si="14"/>
        <v>496</v>
      </c>
      <c r="H98" s="117">
        <v>495</v>
      </c>
      <c r="I98" s="117">
        <v>1</v>
      </c>
      <c r="J98" s="117">
        <v>0</v>
      </c>
    </row>
    <row r="99" spans="1:10" x14ac:dyDescent="0.25">
      <c r="A99" s="121"/>
      <c r="B99" s="122"/>
      <c r="C99" s="122"/>
      <c r="D99" s="122"/>
      <c r="E99" s="122"/>
      <c r="F99" s="122"/>
      <c r="G99" s="123"/>
      <c r="H99" s="123"/>
      <c r="I99" s="123"/>
      <c r="J99" s="123"/>
    </row>
    <row r="100" spans="1:10" x14ac:dyDescent="0.25">
      <c r="A100" s="106" t="s">
        <v>169</v>
      </c>
      <c r="B100" s="110"/>
      <c r="C100" s="110"/>
      <c r="D100" s="110"/>
      <c r="E100" s="110"/>
      <c r="F100" s="110"/>
      <c r="G100" s="110"/>
      <c r="H100" s="110"/>
    </row>
  </sheetData>
  <mergeCells count="11">
    <mergeCell ref="H7:J7"/>
    <mergeCell ref="A3:H3"/>
    <mergeCell ref="A4:H4"/>
    <mergeCell ref="A5:H5"/>
    <mergeCell ref="A7:A8"/>
    <mergeCell ref="B7:B8"/>
    <mergeCell ref="C7:C8"/>
    <mergeCell ref="D7:D8"/>
    <mergeCell ref="E7:E8"/>
    <mergeCell ref="F7:F8"/>
    <mergeCell ref="G7:G8"/>
  </mergeCells>
  <pageMargins left="0.75" right="0.75" top="1" bottom="1" header="0" footer="0"/>
  <pageSetup scale="3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1"/>
  <sheetViews>
    <sheetView zoomScale="85" zoomScaleNormal="85" workbookViewId="0">
      <selection activeCell="A102" sqref="A102:XFD1048576"/>
    </sheetView>
  </sheetViews>
  <sheetFormatPr baseColWidth="10" defaultColWidth="0" defaultRowHeight="15.75" zeroHeight="1" x14ac:dyDescent="0.25"/>
  <cols>
    <col min="1" max="1" width="77.5703125" style="48" customWidth="1"/>
    <col min="2" max="2" width="12.5703125" style="48" customWidth="1"/>
    <col min="3" max="3" width="12.28515625" style="48" bestFit="1" customWidth="1"/>
    <col min="4" max="5" width="14.140625" style="48" customWidth="1"/>
    <col min="6" max="6" width="13" style="48" customWidth="1"/>
    <col min="7" max="16384" width="11.5703125" style="48" hidden="1"/>
  </cols>
  <sheetData>
    <row r="1" spans="1:6" x14ac:dyDescent="0.25">
      <c r="A1" s="66" t="s">
        <v>32</v>
      </c>
      <c r="B1" s="66"/>
      <c r="C1" s="67"/>
      <c r="D1" s="67"/>
    </row>
    <row r="2" spans="1:6" x14ac:dyDescent="0.25">
      <c r="A2" s="68"/>
      <c r="B2" s="68"/>
      <c r="C2" s="65"/>
      <c r="D2" s="65"/>
    </row>
    <row r="3" spans="1:6" x14ac:dyDescent="0.25">
      <c r="A3" s="230" t="s">
        <v>15</v>
      </c>
      <c r="B3" s="230"/>
      <c r="C3" s="230"/>
      <c r="D3" s="230"/>
      <c r="E3" s="230"/>
      <c r="F3" s="230"/>
    </row>
    <row r="4" spans="1:6" x14ac:dyDescent="0.25">
      <c r="A4" s="230" t="s">
        <v>101</v>
      </c>
      <c r="B4" s="230"/>
      <c r="C4" s="230"/>
      <c r="D4" s="230"/>
      <c r="E4" s="230"/>
      <c r="F4" s="230"/>
    </row>
    <row r="5" spans="1:6" x14ac:dyDescent="0.25">
      <c r="A5" s="230" t="s">
        <v>36</v>
      </c>
      <c r="B5" s="230"/>
      <c r="C5" s="230"/>
      <c r="D5" s="230"/>
      <c r="E5" s="230"/>
      <c r="F5" s="230"/>
    </row>
    <row r="6" spans="1:6" x14ac:dyDescent="0.25">
      <c r="A6" s="230" t="s">
        <v>220</v>
      </c>
      <c r="B6" s="230"/>
      <c r="C6" s="230"/>
      <c r="D6" s="230"/>
      <c r="E6" s="230"/>
      <c r="F6" s="230"/>
    </row>
    <row r="7" spans="1:6" x14ac:dyDescent="0.25">
      <c r="A7" s="124"/>
      <c r="B7" s="124"/>
      <c r="C7" s="124"/>
      <c r="D7" s="124"/>
    </row>
    <row r="8" spans="1:6" ht="18.75" customHeight="1" x14ac:dyDescent="0.25">
      <c r="A8" s="231" t="s">
        <v>33</v>
      </c>
      <c r="B8" s="233" t="s">
        <v>22</v>
      </c>
      <c r="C8" s="245" t="s">
        <v>35</v>
      </c>
      <c r="D8" s="246"/>
      <c r="E8" s="246"/>
      <c r="F8" s="246"/>
    </row>
    <row r="9" spans="1:6" x14ac:dyDescent="0.25">
      <c r="A9" s="232"/>
      <c r="B9" s="234"/>
      <c r="C9" s="125" t="s">
        <v>6</v>
      </c>
      <c r="D9" s="126" t="s">
        <v>7</v>
      </c>
      <c r="E9" s="126" t="s">
        <v>8</v>
      </c>
      <c r="F9" s="127" t="s">
        <v>9</v>
      </c>
    </row>
    <row r="10" spans="1:6" x14ac:dyDescent="0.25">
      <c r="A10" s="73"/>
      <c r="B10" s="128"/>
      <c r="C10" s="77"/>
      <c r="D10" s="77"/>
      <c r="E10" s="77"/>
      <c r="F10" s="77"/>
    </row>
    <row r="11" spans="1:6" x14ac:dyDescent="0.25">
      <c r="A11" s="78" t="s">
        <v>10</v>
      </c>
      <c r="B11" s="59">
        <f>B13+B29+B47+B55+B63+B77+B93</f>
        <v>44573</v>
      </c>
      <c r="C11" s="129">
        <f t="shared" ref="C11:F11" si="0">C13+C29+C47+C55+C63+C77+C93</f>
        <v>21724</v>
      </c>
      <c r="D11" s="59">
        <f t="shared" si="0"/>
        <v>1561</v>
      </c>
      <c r="E11" s="129">
        <f t="shared" si="0"/>
        <v>3795</v>
      </c>
      <c r="F11" s="59">
        <f t="shared" si="0"/>
        <v>17493</v>
      </c>
    </row>
    <row r="12" spans="1:6" x14ac:dyDescent="0.25">
      <c r="A12" s="81"/>
      <c r="B12" s="130"/>
      <c r="C12" s="83"/>
      <c r="D12" s="131"/>
      <c r="E12" s="132"/>
      <c r="F12" s="61"/>
    </row>
    <row r="13" spans="1:6" x14ac:dyDescent="0.25">
      <c r="A13" s="85" t="s">
        <v>17</v>
      </c>
      <c r="B13" s="133">
        <f>C13+D13+E13+F13</f>
        <v>15893</v>
      </c>
      <c r="C13" s="78">
        <f>SUM(C14:C27)</f>
        <v>7654</v>
      </c>
      <c r="D13" s="133">
        <f>SUM(D14:D27)</f>
        <v>641</v>
      </c>
      <c r="E13" s="78">
        <f>SUM(E14:E27)</f>
        <v>2157</v>
      </c>
      <c r="F13" s="133">
        <f>SUM(F14:F27)</f>
        <v>5441</v>
      </c>
    </row>
    <row r="14" spans="1:6" x14ac:dyDescent="0.25">
      <c r="A14" s="48" t="s">
        <v>155</v>
      </c>
      <c r="B14" s="133">
        <f>C14+D14+E14+F14</f>
        <v>1079</v>
      </c>
      <c r="C14" s="69">
        <v>246</v>
      </c>
      <c r="D14" s="88">
        <v>84</v>
      </c>
      <c r="E14" s="88">
        <v>2</v>
      </c>
      <c r="F14" s="87">
        <v>747</v>
      </c>
    </row>
    <row r="15" spans="1:6" x14ac:dyDescent="0.25">
      <c r="A15" s="48" t="s">
        <v>29</v>
      </c>
      <c r="B15" s="133">
        <f t="shared" ref="B15:B27" si="1">C15+D15+E15+F15</f>
        <v>452</v>
      </c>
      <c r="C15" s="69">
        <v>101</v>
      </c>
      <c r="D15" s="88">
        <v>76</v>
      </c>
      <c r="E15" s="88">
        <v>9</v>
      </c>
      <c r="F15" s="87">
        <v>266</v>
      </c>
    </row>
    <row r="16" spans="1:6" x14ac:dyDescent="0.25">
      <c r="A16" s="48" t="s">
        <v>72</v>
      </c>
      <c r="B16" s="133">
        <f t="shared" si="1"/>
        <v>500</v>
      </c>
      <c r="C16" s="69">
        <v>308</v>
      </c>
      <c r="D16" s="88">
        <v>18</v>
      </c>
      <c r="E16" s="88">
        <v>41</v>
      </c>
      <c r="F16" s="87">
        <v>133</v>
      </c>
    </row>
    <row r="17" spans="1:6" x14ac:dyDescent="0.25">
      <c r="A17" s="48" t="s">
        <v>224</v>
      </c>
      <c r="B17" s="133">
        <f t="shared" si="1"/>
        <v>81</v>
      </c>
      <c r="C17" s="69">
        <v>20</v>
      </c>
      <c r="D17" s="88">
        <v>3</v>
      </c>
      <c r="E17" s="88">
        <v>0</v>
      </c>
      <c r="F17" s="87">
        <v>58</v>
      </c>
    </row>
    <row r="18" spans="1:6" x14ac:dyDescent="0.25">
      <c r="A18" s="48" t="s">
        <v>225</v>
      </c>
      <c r="B18" s="133">
        <f t="shared" si="1"/>
        <v>50</v>
      </c>
      <c r="C18" s="69">
        <v>48</v>
      </c>
      <c r="D18" s="88">
        <v>0</v>
      </c>
      <c r="E18" s="88">
        <v>2</v>
      </c>
      <c r="F18" s="87">
        <v>0</v>
      </c>
    </row>
    <row r="19" spans="1:6" x14ac:dyDescent="0.25">
      <c r="A19" s="48" t="s">
        <v>226</v>
      </c>
      <c r="B19" s="133">
        <f t="shared" si="1"/>
        <v>519</v>
      </c>
      <c r="C19" s="69">
        <v>380</v>
      </c>
      <c r="D19" s="88">
        <v>1</v>
      </c>
      <c r="E19" s="88">
        <v>94</v>
      </c>
      <c r="F19" s="87">
        <v>44</v>
      </c>
    </row>
    <row r="20" spans="1:6" x14ac:dyDescent="0.25">
      <c r="A20" s="48" t="s">
        <v>156</v>
      </c>
      <c r="B20" s="133">
        <f t="shared" si="1"/>
        <v>4709</v>
      </c>
      <c r="C20" s="69">
        <v>2622</v>
      </c>
      <c r="D20" s="88">
        <v>67</v>
      </c>
      <c r="E20" s="88">
        <v>927</v>
      </c>
      <c r="F20" s="87">
        <v>1093</v>
      </c>
    </row>
    <row r="21" spans="1:6" x14ac:dyDescent="0.25">
      <c r="A21" s="48" t="s">
        <v>157</v>
      </c>
      <c r="B21" s="133">
        <f t="shared" si="1"/>
        <v>2526</v>
      </c>
      <c r="C21" s="69">
        <v>1223</v>
      </c>
      <c r="D21" s="88">
        <v>286</v>
      </c>
      <c r="E21" s="88">
        <v>609</v>
      </c>
      <c r="F21" s="87">
        <v>408</v>
      </c>
    </row>
    <row r="22" spans="1:6" x14ac:dyDescent="0.25">
      <c r="A22" s="48" t="s">
        <v>74</v>
      </c>
      <c r="B22" s="133">
        <f t="shared" si="1"/>
        <v>818</v>
      </c>
      <c r="C22" s="69">
        <v>358</v>
      </c>
      <c r="D22" s="88">
        <v>38</v>
      </c>
      <c r="E22" s="88">
        <v>2</v>
      </c>
      <c r="F22" s="87">
        <v>420</v>
      </c>
    </row>
    <row r="23" spans="1:6" x14ac:dyDescent="0.25">
      <c r="A23" s="48" t="s">
        <v>73</v>
      </c>
      <c r="B23" s="133">
        <f t="shared" si="1"/>
        <v>2332</v>
      </c>
      <c r="C23" s="69">
        <v>912</v>
      </c>
      <c r="D23" s="88">
        <v>64</v>
      </c>
      <c r="E23" s="88">
        <v>357</v>
      </c>
      <c r="F23" s="87">
        <v>999</v>
      </c>
    </row>
    <row r="24" spans="1:6" x14ac:dyDescent="0.25">
      <c r="A24" s="48" t="s">
        <v>227</v>
      </c>
      <c r="B24" s="133">
        <f t="shared" si="1"/>
        <v>1123</v>
      </c>
      <c r="C24" s="69">
        <v>943</v>
      </c>
      <c r="D24" s="88">
        <v>1</v>
      </c>
      <c r="E24" s="88">
        <v>68</v>
      </c>
      <c r="F24" s="87">
        <v>111</v>
      </c>
    </row>
    <row r="25" spans="1:6" x14ac:dyDescent="0.25">
      <c r="A25" s="48" t="s">
        <v>228</v>
      </c>
      <c r="B25" s="133">
        <f t="shared" si="1"/>
        <v>91</v>
      </c>
      <c r="C25" s="69">
        <v>24</v>
      </c>
      <c r="D25" s="88">
        <v>3</v>
      </c>
      <c r="E25" s="88">
        <v>9</v>
      </c>
      <c r="F25" s="87">
        <v>55</v>
      </c>
    </row>
    <row r="26" spans="1:6" x14ac:dyDescent="0.25">
      <c r="A26" s="48" t="s">
        <v>164</v>
      </c>
      <c r="B26" s="133">
        <f t="shared" si="1"/>
        <v>1414</v>
      </c>
      <c r="C26" s="69">
        <v>437</v>
      </c>
      <c r="D26" s="88">
        <v>0</v>
      </c>
      <c r="E26" s="88">
        <v>34</v>
      </c>
      <c r="F26" s="87">
        <v>943</v>
      </c>
    </row>
    <row r="27" spans="1:6" x14ac:dyDescent="0.25">
      <c r="A27" s="48" t="s">
        <v>241</v>
      </c>
      <c r="B27" s="133">
        <f t="shared" si="1"/>
        <v>199</v>
      </c>
      <c r="C27" s="69">
        <v>32</v>
      </c>
      <c r="D27" s="88">
        <v>0</v>
      </c>
      <c r="E27" s="88">
        <v>3</v>
      </c>
      <c r="F27" s="87">
        <v>164</v>
      </c>
    </row>
    <row r="28" spans="1:6" x14ac:dyDescent="0.25">
      <c r="B28" s="133"/>
      <c r="C28" s="69"/>
      <c r="D28" s="134"/>
      <c r="E28" s="135"/>
      <c r="F28" s="136"/>
    </row>
    <row r="29" spans="1:6" x14ac:dyDescent="0.25">
      <c r="A29" s="85" t="s">
        <v>18</v>
      </c>
      <c r="B29" s="133">
        <f>C29+D29+E29+F29</f>
        <v>8156</v>
      </c>
      <c r="C29" s="129">
        <f>SUM(C30:C45)</f>
        <v>4338</v>
      </c>
      <c r="D29" s="59">
        <f>SUM(D30:D45)</f>
        <v>194</v>
      </c>
      <c r="E29" s="129">
        <f>SUM(E30:E45)</f>
        <v>855</v>
      </c>
      <c r="F29" s="59">
        <f>SUM(F30:F45)</f>
        <v>2769</v>
      </c>
    </row>
    <row r="30" spans="1:6" x14ac:dyDescent="0.25">
      <c r="A30" s="50" t="s">
        <v>158</v>
      </c>
      <c r="B30" s="133">
        <f t="shared" ref="B30:B42" si="2">C30+D30+E30+F30</f>
        <v>2542</v>
      </c>
      <c r="C30" s="69">
        <v>1613</v>
      </c>
      <c r="D30" s="88">
        <v>5</v>
      </c>
      <c r="E30" s="88">
        <v>640</v>
      </c>
      <c r="F30" s="87">
        <v>284</v>
      </c>
    </row>
    <row r="31" spans="1:6" x14ac:dyDescent="0.25">
      <c r="A31" s="48" t="s">
        <v>229</v>
      </c>
      <c r="B31" s="133">
        <f t="shared" si="2"/>
        <v>296</v>
      </c>
      <c r="C31" s="69">
        <v>148</v>
      </c>
      <c r="D31" s="88">
        <v>1</v>
      </c>
      <c r="E31" s="88">
        <v>6</v>
      </c>
      <c r="F31" s="87">
        <v>141</v>
      </c>
    </row>
    <row r="32" spans="1:6" x14ac:dyDescent="0.25">
      <c r="A32" s="48" t="s">
        <v>230</v>
      </c>
      <c r="B32" s="133">
        <f t="shared" si="2"/>
        <v>211</v>
      </c>
      <c r="C32" s="69">
        <v>129</v>
      </c>
      <c r="D32" s="88">
        <v>1</v>
      </c>
      <c r="E32" s="88">
        <v>5</v>
      </c>
      <c r="F32" s="87">
        <v>76</v>
      </c>
    </row>
    <row r="33" spans="1:6" x14ac:dyDescent="0.25">
      <c r="A33" s="48" t="s">
        <v>231</v>
      </c>
      <c r="B33" s="133">
        <f t="shared" si="2"/>
        <v>64</v>
      </c>
      <c r="C33" s="69">
        <v>42</v>
      </c>
      <c r="D33" s="88">
        <v>0</v>
      </c>
      <c r="E33" s="88">
        <v>9</v>
      </c>
      <c r="F33" s="87">
        <v>13</v>
      </c>
    </row>
    <row r="34" spans="1:6" x14ac:dyDescent="0.25">
      <c r="A34" s="48" t="s">
        <v>232</v>
      </c>
      <c r="B34" s="133">
        <f t="shared" si="2"/>
        <v>186</v>
      </c>
      <c r="C34" s="69">
        <v>21</v>
      </c>
      <c r="D34" s="88">
        <v>0</v>
      </c>
      <c r="E34" s="88">
        <v>1</v>
      </c>
      <c r="F34" s="87">
        <v>164</v>
      </c>
    </row>
    <row r="35" spans="1:6" x14ac:dyDescent="0.25">
      <c r="A35" s="48" t="s">
        <v>159</v>
      </c>
      <c r="B35" s="133">
        <f t="shared" si="2"/>
        <v>1160</v>
      </c>
      <c r="C35" s="69">
        <v>559</v>
      </c>
      <c r="D35" s="88">
        <v>7</v>
      </c>
      <c r="E35" s="88">
        <v>15</v>
      </c>
      <c r="F35" s="87">
        <v>579</v>
      </c>
    </row>
    <row r="36" spans="1:6" x14ac:dyDescent="0.25">
      <c r="A36" s="48" t="s">
        <v>233</v>
      </c>
      <c r="B36" s="133">
        <f t="shared" si="2"/>
        <v>284</v>
      </c>
      <c r="C36" s="69">
        <v>139</v>
      </c>
      <c r="D36" s="88">
        <v>24</v>
      </c>
      <c r="E36" s="88">
        <v>7</v>
      </c>
      <c r="F36" s="87">
        <v>114</v>
      </c>
    </row>
    <row r="37" spans="1:6" x14ac:dyDescent="0.25">
      <c r="A37" s="48" t="s">
        <v>234</v>
      </c>
      <c r="B37" s="133">
        <f t="shared" si="2"/>
        <v>203</v>
      </c>
      <c r="C37" s="69">
        <v>43</v>
      </c>
      <c r="D37" s="88">
        <v>18</v>
      </c>
      <c r="E37" s="88">
        <v>6</v>
      </c>
      <c r="F37" s="87">
        <v>136</v>
      </c>
    </row>
    <row r="38" spans="1:6" x14ac:dyDescent="0.25">
      <c r="A38" s="48" t="s">
        <v>235</v>
      </c>
      <c r="B38" s="133">
        <f t="shared" si="2"/>
        <v>431</v>
      </c>
      <c r="C38" s="69">
        <v>205</v>
      </c>
      <c r="D38" s="88">
        <v>98</v>
      </c>
      <c r="E38" s="88">
        <v>48</v>
      </c>
      <c r="F38" s="87">
        <v>80</v>
      </c>
    </row>
    <row r="39" spans="1:6" x14ac:dyDescent="0.25">
      <c r="A39" s="50" t="s">
        <v>160</v>
      </c>
      <c r="B39" s="133">
        <f t="shared" si="2"/>
        <v>663</v>
      </c>
      <c r="C39" s="69">
        <v>353</v>
      </c>
      <c r="D39" s="88">
        <v>7</v>
      </c>
      <c r="E39" s="88">
        <v>72</v>
      </c>
      <c r="F39" s="87">
        <v>231</v>
      </c>
    </row>
    <row r="40" spans="1:6" x14ac:dyDescent="0.25">
      <c r="A40" s="48" t="s">
        <v>161</v>
      </c>
      <c r="B40" s="133">
        <f t="shared" si="2"/>
        <v>657</v>
      </c>
      <c r="C40" s="69">
        <v>609</v>
      </c>
      <c r="D40" s="88">
        <v>0</v>
      </c>
      <c r="E40" s="88">
        <v>18</v>
      </c>
      <c r="F40" s="87">
        <v>30</v>
      </c>
    </row>
    <row r="41" spans="1:6" x14ac:dyDescent="0.25">
      <c r="A41" s="48" t="s">
        <v>236</v>
      </c>
      <c r="B41" s="133">
        <f t="shared" si="2"/>
        <v>600</v>
      </c>
      <c r="C41" s="69">
        <v>165</v>
      </c>
      <c r="D41" s="88">
        <v>19</v>
      </c>
      <c r="E41" s="88">
        <v>7</v>
      </c>
      <c r="F41" s="87">
        <v>409</v>
      </c>
    </row>
    <row r="42" spans="1:6" x14ac:dyDescent="0.25">
      <c r="A42" s="48" t="s">
        <v>237</v>
      </c>
      <c r="B42" s="133">
        <f t="shared" si="2"/>
        <v>106</v>
      </c>
      <c r="C42" s="69">
        <v>57</v>
      </c>
      <c r="D42" s="88">
        <v>4</v>
      </c>
      <c r="E42" s="88">
        <v>9</v>
      </c>
      <c r="F42" s="87">
        <v>36</v>
      </c>
    </row>
    <row r="43" spans="1:6" x14ac:dyDescent="0.25">
      <c r="A43" s="96" t="s">
        <v>238</v>
      </c>
      <c r="B43" s="133">
        <f>C43+D43+E43+F43</f>
        <v>132</v>
      </c>
      <c r="C43" s="69">
        <v>29</v>
      </c>
      <c r="D43" s="88">
        <v>1</v>
      </c>
      <c r="E43" s="88">
        <v>2</v>
      </c>
      <c r="F43" s="87">
        <v>100</v>
      </c>
    </row>
    <row r="44" spans="1:6" x14ac:dyDescent="0.25">
      <c r="A44" s="48" t="s">
        <v>239</v>
      </c>
      <c r="B44" s="133">
        <f>C44+D44+E44+F44</f>
        <v>359</v>
      </c>
      <c r="C44" s="69">
        <v>146</v>
      </c>
      <c r="D44" s="88">
        <v>9</v>
      </c>
      <c r="E44" s="88">
        <v>10</v>
      </c>
      <c r="F44" s="87">
        <v>194</v>
      </c>
    </row>
    <row r="45" spans="1:6" x14ac:dyDescent="0.25">
      <c r="A45" s="48" t="s">
        <v>240</v>
      </c>
      <c r="B45" s="133">
        <f>C45+D45+E45+F45</f>
        <v>262</v>
      </c>
      <c r="C45" s="69">
        <v>80</v>
      </c>
      <c r="D45" s="88">
        <v>0</v>
      </c>
      <c r="E45" s="88">
        <v>0</v>
      </c>
      <c r="F45" s="87">
        <v>182</v>
      </c>
    </row>
    <row r="46" spans="1:6" x14ac:dyDescent="0.25">
      <c r="A46" s="103"/>
      <c r="B46" s="133"/>
      <c r="C46" s="69"/>
      <c r="D46" s="134"/>
      <c r="E46" s="137"/>
      <c r="F46" s="138"/>
    </row>
    <row r="47" spans="1:6" x14ac:dyDescent="0.25">
      <c r="A47" s="85" t="s">
        <v>11</v>
      </c>
      <c r="B47" s="133">
        <f t="shared" ref="B47:B53" si="3">C47+D47+E47+F47</f>
        <v>3848</v>
      </c>
      <c r="C47" s="129">
        <f>SUM(C48:C53)</f>
        <v>1942</v>
      </c>
      <c r="D47" s="59">
        <f>SUM(D48:D53)</f>
        <v>10</v>
      </c>
      <c r="E47" s="129">
        <f>SUM(E48:E53)</f>
        <v>93</v>
      </c>
      <c r="F47" s="59">
        <f>SUM(F48:F53)</f>
        <v>1803</v>
      </c>
    </row>
    <row r="48" spans="1:6" x14ac:dyDescent="0.25">
      <c r="A48" s="48" t="s">
        <v>75</v>
      </c>
      <c r="B48" s="133">
        <f t="shared" si="3"/>
        <v>1734</v>
      </c>
      <c r="C48" s="69">
        <v>740</v>
      </c>
      <c r="D48" s="88">
        <v>0</v>
      </c>
      <c r="E48" s="88">
        <v>1</v>
      </c>
      <c r="F48" s="87">
        <v>993</v>
      </c>
    </row>
    <row r="49" spans="1:6" x14ac:dyDescent="0.25">
      <c r="A49" s="48" t="s">
        <v>81</v>
      </c>
      <c r="B49" s="133">
        <f t="shared" si="3"/>
        <v>494</v>
      </c>
      <c r="C49" s="69">
        <v>467</v>
      </c>
      <c r="D49" s="88">
        <v>0</v>
      </c>
      <c r="E49" s="88">
        <v>27</v>
      </c>
      <c r="F49" s="87">
        <v>0</v>
      </c>
    </row>
    <row r="50" spans="1:6" x14ac:dyDescent="0.25">
      <c r="A50" s="48" t="s">
        <v>77</v>
      </c>
      <c r="B50" s="133">
        <f t="shared" si="3"/>
        <v>680</v>
      </c>
      <c r="C50" s="69">
        <v>193</v>
      </c>
      <c r="D50" s="88">
        <v>4</v>
      </c>
      <c r="E50" s="88">
        <v>19</v>
      </c>
      <c r="F50" s="87">
        <v>464</v>
      </c>
    </row>
    <row r="51" spans="1:6" x14ac:dyDescent="0.25">
      <c r="A51" s="48" t="s">
        <v>242</v>
      </c>
      <c r="B51" s="133">
        <f t="shared" si="3"/>
        <v>655</v>
      </c>
      <c r="C51" s="69">
        <v>359</v>
      </c>
      <c r="D51" s="88">
        <v>2</v>
      </c>
      <c r="E51" s="88">
        <v>24</v>
      </c>
      <c r="F51" s="87">
        <v>270</v>
      </c>
    </row>
    <row r="52" spans="1:6" x14ac:dyDescent="0.25">
      <c r="A52" s="48" t="s">
        <v>243</v>
      </c>
      <c r="B52" s="133">
        <f t="shared" si="3"/>
        <v>72</v>
      </c>
      <c r="C52" s="69">
        <v>31</v>
      </c>
      <c r="D52" s="88">
        <v>0</v>
      </c>
      <c r="E52" s="88">
        <v>4</v>
      </c>
      <c r="F52" s="87">
        <v>37</v>
      </c>
    </row>
    <row r="53" spans="1:6" x14ac:dyDescent="0.25">
      <c r="A53" s="48" t="s">
        <v>244</v>
      </c>
      <c r="B53" s="133">
        <f t="shared" si="3"/>
        <v>213</v>
      </c>
      <c r="C53" s="69">
        <v>152</v>
      </c>
      <c r="D53" s="88">
        <v>4</v>
      </c>
      <c r="E53" s="88">
        <v>18</v>
      </c>
      <c r="F53" s="87">
        <v>39</v>
      </c>
    </row>
    <row r="54" spans="1:6" x14ac:dyDescent="0.25">
      <c r="A54" s="103"/>
      <c r="B54" s="133"/>
      <c r="C54" s="69"/>
      <c r="D54" s="134"/>
      <c r="E54" s="137"/>
      <c r="F54" s="138"/>
    </row>
    <row r="55" spans="1:6" x14ac:dyDescent="0.25">
      <c r="A55" s="85" t="s">
        <v>12</v>
      </c>
      <c r="B55" s="133">
        <f t="shared" ref="B55:B61" si="4">C55+D55+E55+F55</f>
        <v>2925</v>
      </c>
      <c r="C55" s="129">
        <f>SUM(C56:C61)</f>
        <v>937</v>
      </c>
      <c r="D55" s="59">
        <f>SUM(D56:D61)</f>
        <v>53</v>
      </c>
      <c r="E55" s="129">
        <f>SUM(E56:E61)</f>
        <v>34</v>
      </c>
      <c r="F55" s="59">
        <f>SUM(F56:F61)</f>
        <v>1901</v>
      </c>
    </row>
    <row r="56" spans="1:6" x14ac:dyDescent="0.25">
      <c r="A56" s="48" t="s">
        <v>76</v>
      </c>
      <c r="B56" s="133">
        <f t="shared" si="4"/>
        <v>966</v>
      </c>
      <c r="C56" s="69">
        <v>118</v>
      </c>
      <c r="D56" s="88">
        <v>39</v>
      </c>
      <c r="E56" s="88">
        <v>2</v>
      </c>
      <c r="F56" s="87">
        <v>807</v>
      </c>
    </row>
    <row r="57" spans="1:6" x14ac:dyDescent="0.25">
      <c r="A57" s="48" t="s">
        <v>82</v>
      </c>
      <c r="B57" s="133">
        <f t="shared" si="4"/>
        <v>421</v>
      </c>
      <c r="C57" s="69">
        <v>186</v>
      </c>
      <c r="D57" s="88">
        <v>0</v>
      </c>
      <c r="E57" s="88">
        <v>10</v>
      </c>
      <c r="F57" s="87">
        <v>225</v>
      </c>
    </row>
    <row r="58" spans="1:6" x14ac:dyDescent="0.25">
      <c r="A58" s="48" t="s">
        <v>245</v>
      </c>
      <c r="B58" s="133">
        <f t="shared" si="4"/>
        <v>216</v>
      </c>
      <c r="C58" s="69">
        <v>70</v>
      </c>
      <c r="D58" s="88">
        <v>1</v>
      </c>
      <c r="E58" s="88">
        <v>10</v>
      </c>
      <c r="F58" s="87">
        <v>135</v>
      </c>
    </row>
    <row r="59" spans="1:6" x14ac:dyDescent="0.25">
      <c r="A59" s="48" t="s">
        <v>246</v>
      </c>
      <c r="B59" s="133">
        <f t="shared" si="4"/>
        <v>547</v>
      </c>
      <c r="C59" s="69">
        <v>185</v>
      </c>
      <c r="D59" s="88">
        <v>3</v>
      </c>
      <c r="E59" s="88">
        <v>3</v>
      </c>
      <c r="F59" s="87">
        <v>356</v>
      </c>
    </row>
    <row r="60" spans="1:6" x14ac:dyDescent="0.25">
      <c r="A60" s="48" t="s">
        <v>247</v>
      </c>
      <c r="B60" s="133">
        <f t="shared" si="4"/>
        <v>144</v>
      </c>
      <c r="C60" s="69">
        <v>42</v>
      </c>
      <c r="D60" s="88">
        <v>0</v>
      </c>
      <c r="E60" s="88">
        <v>1</v>
      </c>
      <c r="F60" s="87">
        <v>101</v>
      </c>
    </row>
    <row r="61" spans="1:6" x14ac:dyDescent="0.25">
      <c r="A61" s="48" t="s">
        <v>78</v>
      </c>
      <c r="B61" s="133">
        <f t="shared" si="4"/>
        <v>631</v>
      </c>
      <c r="C61" s="69">
        <v>336</v>
      </c>
      <c r="D61" s="88">
        <v>10</v>
      </c>
      <c r="E61" s="88">
        <v>8</v>
      </c>
      <c r="F61" s="87">
        <v>277</v>
      </c>
    </row>
    <row r="62" spans="1:6" x14ac:dyDescent="0.25">
      <c r="A62" s="103"/>
      <c r="B62" s="133"/>
      <c r="C62" s="69"/>
      <c r="D62" s="134"/>
      <c r="E62" s="137"/>
      <c r="F62" s="138"/>
    </row>
    <row r="63" spans="1:6" x14ac:dyDescent="0.25">
      <c r="A63" s="85" t="s">
        <v>19</v>
      </c>
      <c r="B63" s="133">
        <f t="shared" ref="B63:B75" si="5">C63+D63+E63+F63</f>
        <v>4643</v>
      </c>
      <c r="C63" s="129">
        <f>SUM(C64:C75)</f>
        <v>2649</v>
      </c>
      <c r="D63" s="59">
        <f>SUM(D64:D75)</f>
        <v>245</v>
      </c>
      <c r="E63" s="129">
        <f>SUM(E64:E75)</f>
        <v>182</v>
      </c>
      <c r="F63" s="59">
        <f>SUM(F64:F75)</f>
        <v>1567</v>
      </c>
    </row>
    <row r="64" spans="1:6" x14ac:dyDescent="0.25">
      <c r="A64" s="48" t="s">
        <v>162</v>
      </c>
      <c r="B64" s="133">
        <f t="shared" si="5"/>
        <v>922</v>
      </c>
      <c r="C64" s="69">
        <v>897</v>
      </c>
      <c r="D64" s="88">
        <v>8</v>
      </c>
      <c r="E64" s="88">
        <v>16</v>
      </c>
      <c r="F64" s="87">
        <v>1</v>
      </c>
    </row>
    <row r="65" spans="1:6" x14ac:dyDescent="0.25">
      <c r="A65" s="48" t="s">
        <v>83</v>
      </c>
      <c r="B65" s="133">
        <f t="shared" si="5"/>
        <v>342</v>
      </c>
      <c r="C65" s="69">
        <v>138</v>
      </c>
      <c r="D65" s="88">
        <v>5</v>
      </c>
      <c r="E65" s="88">
        <v>2</v>
      </c>
      <c r="F65" s="87">
        <v>197</v>
      </c>
    </row>
    <row r="66" spans="1:6" x14ac:dyDescent="0.25">
      <c r="A66" s="48" t="s">
        <v>248</v>
      </c>
      <c r="B66" s="133">
        <f t="shared" si="5"/>
        <v>225</v>
      </c>
      <c r="C66" s="69">
        <v>124</v>
      </c>
      <c r="D66" s="88">
        <v>0</v>
      </c>
      <c r="E66" s="88">
        <v>4</v>
      </c>
      <c r="F66" s="87">
        <v>97</v>
      </c>
    </row>
    <row r="67" spans="1:6" x14ac:dyDescent="0.25">
      <c r="A67" s="48" t="s">
        <v>249</v>
      </c>
      <c r="B67" s="133">
        <f t="shared" si="5"/>
        <v>331</v>
      </c>
      <c r="C67" s="69">
        <v>149</v>
      </c>
      <c r="D67" s="88">
        <v>45</v>
      </c>
      <c r="E67" s="88">
        <v>53</v>
      </c>
      <c r="F67" s="87">
        <v>84</v>
      </c>
    </row>
    <row r="68" spans="1:6" x14ac:dyDescent="0.25">
      <c r="A68" s="48" t="s">
        <v>250</v>
      </c>
      <c r="B68" s="133">
        <f t="shared" si="5"/>
        <v>157</v>
      </c>
      <c r="C68" s="69">
        <v>41</v>
      </c>
      <c r="D68" s="88">
        <v>19</v>
      </c>
      <c r="E68" s="88">
        <v>0</v>
      </c>
      <c r="F68" s="87">
        <v>97</v>
      </c>
    </row>
    <row r="69" spans="1:6" x14ac:dyDescent="0.25">
      <c r="A69" s="48" t="s">
        <v>251</v>
      </c>
      <c r="B69" s="133">
        <f t="shared" si="5"/>
        <v>185</v>
      </c>
      <c r="C69" s="69">
        <v>24</v>
      </c>
      <c r="D69" s="88">
        <v>48</v>
      </c>
      <c r="E69" s="88">
        <v>10</v>
      </c>
      <c r="F69" s="87">
        <v>103</v>
      </c>
    </row>
    <row r="70" spans="1:6" x14ac:dyDescent="0.25">
      <c r="A70" s="48" t="s">
        <v>163</v>
      </c>
      <c r="B70" s="133">
        <f t="shared" si="5"/>
        <v>628</v>
      </c>
      <c r="C70" s="69">
        <v>251</v>
      </c>
      <c r="D70" s="88">
        <v>9</v>
      </c>
      <c r="E70" s="88">
        <v>10</v>
      </c>
      <c r="F70" s="87">
        <v>358</v>
      </c>
    </row>
    <row r="71" spans="1:6" x14ac:dyDescent="0.25">
      <c r="A71" s="48" t="s">
        <v>252</v>
      </c>
      <c r="B71" s="133">
        <f t="shared" si="5"/>
        <v>1048</v>
      </c>
      <c r="C71" s="69">
        <v>679</v>
      </c>
      <c r="D71" s="88">
        <v>69</v>
      </c>
      <c r="E71" s="88">
        <v>61</v>
      </c>
      <c r="F71" s="87">
        <v>239</v>
      </c>
    </row>
    <row r="72" spans="1:6" x14ac:dyDescent="0.25">
      <c r="A72" s="48" t="s">
        <v>253</v>
      </c>
      <c r="B72" s="133">
        <f t="shared" si="5"/>
        <v>59</v>
      </c>
      <c r="C72" s="69">
        <v>4</v>
      </c>
      <c r="D72" s="88">
        <v>3</v>
      </c>
      <c r="E72" s="88">
        <v>4</v>
      </c>
      <c r="F72" s="87">
        <v>48</v>
      </c>
    </row>
    <row r="73" spans="1:6" x14ac:dyDescent="0.25">
      <c r="A73" s="48" t="s">
        <v>254</v>
      </c>
      <c r="B73" s="133">
        <f t="shared" si="5"/>
        <v>614</v>
      </c>
      <c r="C73" s="69">
        <v>296</v>
      </c>
      <c r="D73" s="88">
        <v>30</v>
      </c>
      <c r="E73" s="88">
        <v>6</v>
      </c>
      <c r="F73" s="87">
        <v>282</v>
      </c>
    </row>
    <row r="74" spans="1:6" x14ac:dyDescent="0.25">
      <c r="A74" s="48" t="s">
        <v>255</v>
      </c>
      <c r="B74" s="133">
        <f t="shared" si="5"/>
        <v>47</v>
      </c>
      <c r="C74" s="69">
        <v>30</v>
      </c>
      <c r="D74" s="88">
        <v>0</v>
      </c>
      <c r="E74" s="88">
        <v>6</v>
      </c>
      <c r="F74" s="87">
        <v>11</v>
      </c>
    </row>
    <row r="75" spans="1:6" x14ac:dyDescent="0.25">
      <c r="A75" s="48" t="s">
        <v>256</v>
      </c>
      <c r="B75" s="133">
        <f t="shared" si="5"/>
        <v>85</v>
      </c>
      <c r="C75" s="69">
        <v>16</v>
      </c>
      <c r="D75" s="88">
        <v>9</v>
      </c>
      <c r="E75" s="88">
        <v>10</v>
      </c>
      <c r="F75" s="87">
        <v>50</v>
      </c>
    </row>
    <row r="76" spans="1:6" x14ac:dyDescent="0.25">
      <c r="A76" s="103"/>
      <c r="B76" s="133"/>
      <c r="C76" s="69"/>
      <c r="D76" s="134"/>
      <c r="E76" s="137"/>
      <c r="F76" s="138"/>
    </row>
    <row r="77" spans="1:6" x14ac:dyDescent="0.25">
      <c r="A77" s="85" t="s">
        <v>13</v>
      </c>
      <c r="B77" s="133">
        <f t="shared" ref="B77:B91" si="6">C77+D77+E77+F77</f>
        <v>5255</v>
      </c>
      <c r="C77" s="129">
        <f>SUM(C78:C91)</f>
        <v>2141</v>
      </c>
      <c r="D77" s="59">
        <f>SUM(D78:D91)</f>
        <v>322</v>
      </c>
      <c r="E77" s="129">
        <f>SUM(E78:E91)</f>
        <v>122</v>
      </c>
      <c r="F77" s="59">
        <f>SUM(F78:F91)</f>
        <v>2670</v>
      </c>
    </row>
    <row r="78" spans="1:6" x14ac:dyDescent="0.25">
      <c r="A78" s="48" t="s">
        <v>79</v>
      </c>
      <c r="B78" s="133">
        <f t="shared" si="6"/>
        <v>1169</v>
      </c>
      <c r="C78" s="69">
        <v>442</v>
      </c>
      <c r="D78" s="88">
        <v>18</v>
      </c>
      <c r="E78" s="88">
        <v>3</v>
      </c>
      <c r="F78" s="87">
        <v>706</v>
      </c>
    </row>
    <row r="79" spans="1:6" x14ac:dyDescent="0.25">
      <c r="A79" s="48" t="s">
        <v>257</v>
      </c>
      <c r="B79" s="133">
        <f t="shared" si="6"/>
        <v>274</v>
      </c>
      <c r="C79" s="69">
        <v>95</v>
      </c>
      <c r="D79" s="88">
        <v>1</v>
      </c>
      <c r="E79" s="88">
        <v>14</v>
      </c>
      <c r="F79" s="87">
        <v>164</v>
      </c>
    </row>
    <row r="80" spans="1:6" x14ac:dyDescent="0.25">
      <c r="A80" s="48" t="s">
        <v>258</v>
      </c>
      <c r="B80" s="133">
        <f t="shared" si="6"/>
        <v>257</v>
      </c>
      <c r="C80" s="69">
        <v>126</v>
      </c>
      <c r="D80" s="88">
        <v>98</v>
      </c>
      <c r="E80" s="88">
        <v>6</v>
      </c>
      <c r="F80" s="87">
        <v>27</v>
      </c>
    </row>
    <row r="81" spans="1:6" x14ac:dyDescent="0.25">
      <c r="A81" s="48" t="s">
        <v>259</v>
      </c>
      <c r="B81" s="133">
        <f t="shared" si="6"/>
        <v>314</v>
      </c>
      <c r="C81" s="69">
        <v>101</v>
      </c>
      <c r="D81" s="88">
        <v>0</v>
      </c>
      <c r="E81" s="88">
        <v>30</v>
      </c>
      <c r="F81" s="87">
        <v>183</v>
      </c>
    </row>
    <row r="82" spans="1:6" x14ac:dyDescent="0.25">
      <c r="A82" s="48" t="s">
        <v>260</v>
      </c>
      <c r="B82" s="133">
        <f t="shared" si="6"/>
        <v>96</v>
      </c>
      <c r="C82" s="69">
        <v>58</v>
      </c>
      <c r="D82" s="88">
        <v>7</v>
      </c>
      <c r="E82" s="88">
        <v>6</v>
      </c>
      <c r="F82" s="87">
        <v>25</v>
      </c>
    </row>
    <row r="83" spans="1:6" x14ac:dyDescent="0.25">
      <c r="A83" s="48" t="s">
        <v>261</v>
      </c>
      <c r="B83" s="133">
        <f t="shared" si="6"/>
        <v>282</v>
      </c>
      <c r="C83" s="69">
        <v>101</v>
      </c>
      <c r="D83" s="88">
        <v>11</v>
      </c>
      <c r="E83" s="88">
        <v>3</v>
      </c>
      <c r="F83" s="87">
        <v>167</v>
      </c>
    </row>
    <row r="84" spans="1:6" x14ac:dyDescent="0.25">
      <c r="A84" s="48" t="s">
        <v>262</v>
      </c>
      <c r="B84" s="133">
        <f t="shared" si="6"/>
        <v>141</v>
      </c>
      <c r="C84" s="69">
        <v>82</v>
      </c>
      <c r="D84" s="88">
        <v>2</v>
      </c>
      <c r="E84" s="88">
        <v>2</v>
      </c>
      <c r="F84" s="87">
        <v>55</v>
      </c>
    </row>
    <row r="85" spans="1:6" x14ac:dyDescent="0.25">
      <c r="A85" s="48" t="s">
        <v>263</v>
      </c>
      <c r="B85" s="133">
        <f t="shared" si="6"/>
        <v>46</v>
      </c>
      <c r="C85" s="69">
        <v>28</v>
      </c>
      <c r="D85" s="88">
        <v>1</v>
      </c>
      <c r="E85" s="88">
        <v>1</v>
      </c>
      <c r="F85" s="87">
        <v>16</v>
      </c>
    </row>
    <row r="86" spans="1:6" x14ac:dyDescent="0.25">
      <c r="A86" s="48" t="s">
        <v>85</v>
      </c>
      <c r="B86" s="133">
        <f t="shared" si="6"/>
        <v>845</v>
      </c>
      <c r="C86" s="69">
        <v>568</v>
      </c>
      <c r="D86" s="88">
        <v>12</v>
      </c>
      <c r="E86" s="88">
        <v>39</v>
      </c>
      <c r="F86" s="87">
        <v>226</v>
      </c>
    </row>
    <row r="87" spans="1:6" x14ac:dyDescent="0.25">
      <c r="A87" s="48" t="s">
        <v>165</v>
      </c>
      <c r="B87" s="133">
        <f t="shared" si="6"/>
        <v>597</v>
      </c>
      <c r="C87" s="69">
        <v>79</v>
      </c>
      <c r="D87" s="88">
        <v>136</v>
      </c>
      <c r="E87" s="88">
        <v>6</v>
      </c>
      <c r="F87" s="87">
        <v>376</v>
      </c>
    </row>
    <row r="88" spans="1:6" x14ac:dyDescent="0.25">
      <c r="A88" s="48" t="s">
        <v>264</v>
      </c>
      <c r="B88" s="133">
        <f t="shared" si="6"/>
        <v>313</v>
      </c>
      <c r="C88" s="69">
        <v>175</v>
      </c>
      <c r="D88" s="88">
        <v>15</v>
      </c>
      <c r="E88" s="88">
        <v>6</v>
      </c>
      <c r="F88" s="87">
        <v>117</v>
      </c>
    </row>
    <row r="89" spans="1:6" x14ac:dyDescent="0.25">
      <c r="A89" s="48" t="s">
        <v>30</v>
      </c>
      <c r="B89" s="133">
        <f t="shared" si="6"/>
        <v>433</v>
      </c>
      <c r="C89" s="69">
        <v>95</v>
      </c>
      <c r="D89" s="88">
        <v>3</v>
      </c>
      <c r="E89" s="88">
        <v>1</v>
      </c>
      <c r="F89" s="87">
        <v>334</v>
      </c>
    </row>
    <row r="90" spans="1:6" x14ac:dyDescent="0.25">
      <c r="A90" s="48" t="s">
        <v>265</v>
      </c>
      <c r="B90" s="133">
        <f t="shared" si="6"/>
        <v>345</v>
      </c>
      <c r="C90" s="69">
        <v>68</v>
      </c>
      <c r="D90" s="88">
        <v>16</v>
      </c>
      <c r="E90" s="88">
        <v>0</v>
      </c>
      <c r="F90" s="87">
        <v>261</v>
      </c>
    </row>
    <row r="91" spans="1:6" x14ac:dyDescent="0.25">
      <c r="A91" s="48" t="s">
        <v>46</v>
      </c>
      <c r="B91" s="133">
        <f t="shared" si="6"/>
        <v>143</v>
      </c>
      <c r="C91" s="69">
        <v>123</v>
      </c>
      <c r="D91" s="88">
        <v>2</v>
      </c>
      <c r="E91" s="88">
        <v>5</v>
      </c>
      <c r="F91" s="87">
        <v>13</v>
      </c>
    </row>
    <row r="92" spans="1:6" x14ac:dyDescent="0.25">
      <c r="A92" s="139"/>
      <c r="B92" s="133"/>
      <c r="C92" s="69"/>
      <c r="D92" s="134"/>
      <c r="E92" s="137"/>
      <c r="F92" s="138"/>
    </row>
    <row r="93" spans="1:6" x14ac:dyDescent="0.25">
      <c r="A93" s="68" t="s">
        <v>20</v>
      </c>
      <c r="B93" s="133">
        <f t="shared" ref="B93:B99" si="7">C93+D93+E93+F93</f>
        <v>3853</v>
      </c>
      <c r="C93" s="129">
        <f>SUM(C94:C99)</f>
        <v>2063</v>
      </c>
      <c r="D93" s="59">
        <f>SUM(D94:D99)</f>
        <v>96</v>
      </c>
      <c r="E93" s="129">
        <f>SUM(E94:E99)</f>
        <v>352</v>
      </c>
      <c r="F93" s="59">
        <f>SUM(F94:F99)</f>
        <v>1342</v>
      </c>
    </row>
    <row r="94" spans="1:6" x14ac:dyDescent="0.25">
      <c r="A94" s="48" t="s">
        <v>166</v>
      </c>
      <c r="B94" s="133">
        <f t="shared" si="7"/>
        <v>719</v>
      </c>
      <c r="C94" s="69">
        <v>374</v>
      </c>
      <c r="D94" s="88">
        <v>6</v>
      </c>
      <c r="E94" s="88">
        <v>1</v>
      </c>
      <c r="F94" s="87">
        <v>338</v>
      </c>
    </row>
    <row r="95" spans="1:6" x14ac:dyDescent="0.25">
      <c r="A95" s="48" t="s">
        <v>266</v>
      </c>
      <c r="B95" s="133">
        <f t="shared" si="7"/>
        <v>582</v>
      </c>
      <c r="C95" s="69">
        <v>210</v>
      </c>
      <c r="D95" s="88">
        <v>32</v>
      </c>
      <c r="E95" s="88">
        <v>10</v>
      </c>
      <c r="F95" s="87">
        <v>330</v>
      </c>
    </row>
    <row r="96" spans="1:6" x14ac:dyDescent="0.25">
      <c r="A96" s="48" t="s">
        <v>267</v>
      </c>
      <c r="B96" s="133">
        <f t="shared" si="7"/>
        <v>491</v>
      </c>
      <c r="C96" s="69">
        <v>306</v>
      </c>
      <c r="D96" s="88">
        <v>2</v>
      </c>
      <c r="E96" s="88">
        <v>8</v>
      </c>
      <c r="F96" s="87">
        <v>175</v>
      </c>
    </row>
    <row r="97" spans="1:6" x14ac:dyDescent="0.25">
      <c r="A97" s="48" t="s">
        <v>167</v>
      </c>
      <c r="B97" s="133">
        <f t="shared" si="7"/>
        <v>922</v>
      </c>
      <c r="C97" s="69">
        <v>661</v>
      </c>
      <c r="D97" s="88">
        <v>0</v>
      </c>
      <c r="E97" s="88">
        <v>261</v>
      </c>
      <c r="F97" s="87">
        <v>0</v>
      </c>
    </row>
    <row r="98" spans="1:6" x14ac:dyDescent="0.25">
      <c r="A98" s="48" t="s">
        <v>84</v>
      </c>
      <c r="B98" s="133">
        <f t="shared" si="7"/>
        <v>643</v>
      </c>
      <c r="C98" s="69">
        <v>256</v>
      </c>
      <c r="D98" s="88">
        <v>7</v>
      </c>
      <c r="E98" s="88">
        <v>58</v>
      </c>
      <c r="F98" s="87">
        <v>322</v>
      </c>
    </row>
    <row r="99" spans="1:6" x14ac:dyDescent="0.25">
      <c r="A99" s="48" t="s">
        <v>268</v>
      </c>
      <c r="B99" s="133">
        <f t="shared" si="7"/>
        <v>496</v>
      </c>
      <c r="C99" s="69">
        <v>256</v>
      </c>
      <c r="D99" s="88">
        <v>49</v>
      </c>
      <c r="E99" s="88">
        <v>14</v>
      </c>
      <c r="F99" s="87">
        <v>177</v>
      </c>
    </row>
    <row r="100" spans="1:6" x14ac:dyDescent="0.25">
      <c r="A100" s="140"/>
      <c r="B100" s="101"/>
      <c r="C100" s="141"/>
      <c r="D100" s="62"/>
      <c r="E100" s="141"/>
      <c r="F100" s="62"/>
    </row>
    <row r="101" spans="1:6" x14ac:dyDescent="0.25">
      <c r="A101" s="103" t="s">
        <v>169</v>
      </c>
      <c r="B101" s="103"/>
      <c r="C101" s="69"/>
      <c r="D101" s="69"/>
      <c r="E101" s="69"/>
      <c r="F101" s="69"/>
    </row>
  </sheetData>
  <mergeCells count="7">
    <mergeCell ref="C8:F8"/>
    <mergeCell ref="A3:F3"/>
    <mergeCell ref="A5:F5"/>
    <mergeCell ref="A6:F6"/>
    <mergeCell ref="A8:A9"/>
    <mergeCell ref="A4:F4"/>
    <mergeCell ref="B8:B9"/>
  </mergeCells>
  <phoneticPr fontId="9" type="noConversion"/>
  <pageMargins left="0.75" right="0.75" top="1" bottom="1" header="0" footer="0"/>
  <pageSetup scale="3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19"/>
  <sheetViews>
    <sheetView topLeftCell="A109" zoomScale="85" zoomScaleNormal="85" workbookViewId="0">
      <selection activeCell="A117" sqref="A117"/>
    </sheetView>
  </sheetViews>
  <sheetFormatPr baseColWidth="10" defaultColWidth="0" defaultRowHeight="15.75" zeroHeight="1" x14ac:dyDescent="0.25"/>
  <cols>
    <col min="1" max="1" width="78" style="48" bestFit="1" customWidth="1"/>
    <col min="2" max="2" width="16.42578125" style="48" customWidth="1"/>
    <col min="3" max="3" width="22.28515625" style="48" customWidth="1"/>
    <col min="4" max="4" width="17.7109375" style="48" customWidth="1"/>
    <col min="5" max="9" width="19.140625" style="48" customWidth="1"/>
    <col min="10" max="13" width="16.5703125" style="48" customWidth="1"/>
    <col min="14" max="14" width="11.42578125" style="48" customWidth="1"/>
    <col min="15" max="15" width="14.42578125" style="132" hidden="1" customWidth="1"/>
    <col min="16" max="16384" width="11.42578125" style="48" hidden="1"/>
  </cols>
  <sheetData>
    <row r="1" spans="1:14" x14ac:dyDescent="0.25">
      <c r="A1" s="142" t="s">
        <v>31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x14ac:dyDescent="0.25">
      <c r="A2" s="68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9"/>
    </row>
    <row r="3" spans="1:14" x14ac:dyDescent="0.25">
      <c r="A3" s="247" t="s">
        <v>38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</row>
    <row r="4" spans="1:14" x14ac:dyDescent="0.25">
      <c r="A4" s="230" t="s">
        <v>42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</row>
    <row r="5" spans="1:14" x14ac:dyDescent="0.25">
      <c r="A5" s="230" t="s">
        <v>37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</row>
    <row r="6" spans="1:14" x14ac:dyDescent="0.25">
      <c r="A6" s="247" t="s">
        <v>220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</row>
    <row r="7" spans="1:14" x14ac:dyDescent="0.25">
      <c r="A7" s="124"/>
      <c r="B7" s="143"/>
      <c r="C7" s="143"/>
      <c r="D7" s="143"/>
      <c r="E7" s="65"/>
      <c r="F7" s="65"/>
      <c r="G7" s="65"/>
      <c r="H7" s="65"/>
      <c r="I7" s="65"/>
      <c r="J7" s="65"/>
      <c r="K7" s="65"/>
      <c r="L7" s="65"/>
      <c r="M7" s="65"/>
      <c r="N7" s="141"/>
    </row>
    <row r="8" spans="1:14" ht="18.75" customHeight="1" x14ac:dyDescent="0.25">
      <c r="A8" s="245" t="s">
        <v>43</v>
      </c>
      <c r="B8" s="246" t="s">
        <v>22</v>
      </c>
      <c r="C8" s="246" t="s">
        <v>23</v>
      </c>
      <c r="D8" s="246" t="s">
        <v>34</v>
      </c>
      <c r="E8" s="248" t="s">
        <v>24</v>
      </c>
      <c r="F8" s="248"/>
      <c r="G8" s="248"/>
      <c r="H8" s="248"/>
      <c r="I8" s="248"/>
      <c r="J8" s="249" t="s">
        <v>25</v>
      </c>
      <c r="K8" s="249" t="s">
        <v>54</v>
      </c>
      <c r="L8" s="249" t="s">
        <v>26</v>
      </c>
      <c r="M8" s="249" t="s">
        <v>27</v>
      </c>
      <c r="N8" s="250" t="s">
        <v>28</v>
      </c>
    </row>
    <row r="9" spans="1:14" ht="47.25" x14ac:dyDescent="0.25">
      <c r="A9" s="245"/>
      <c r="B9" s="246"/>
      <c r="C9" s="246"/>
      <c r="D9" s="246"/>
      <c r="E9" s="126" t="s">
        <v>152</v>
      </c>
      <c r="F9" s="126" t="s">
        <v>51</v>
      </c>
      <c r="G9" s="126" t="s">
        <v>100</v>
      </c>
      <c r="H9" s="126" t="s">
        <v>52</v>
      </c>
      <c r="I9" s="126" t="s">
        <v>53</v>
      </c>
      <c r="J9" s="249"/>
      <c r="K9" s="249"/>
      <c r="L9" s="249"/>
      <c r="M9" s="249"/>
      <c r="N9" s="250"/>
    </row>
    <row r="10" spans="1:14" x14ac:dyDescent="0.25">
      <c r="A10" s="144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7"/>
    </row>
    <row r="11" spans="1:14" x14ac:dyDescent="0.25">
      <c r="A11" s="78" t="s">
        <v>22</v>
      </c>
      <c r="B11" s="79">
        <f>+B13+B21+B24+B31+B38+B45+B53+B62+B70+B78+B86+B96+B100+B107+B112</f>
        <v>59658</v>
      </c>
      <c r="C11" s="59">
        <f>+C13+C21+C24+C31+C38+C45+C53+C62+C70+C78+C86+C96+C100+C107+C112</f>
        <v>2552</v>
      </c>
      <c r="D11" s="59">
        <f t="shared" ref="D11:M11" si="0">+D13+D21+D24+D31+D38+D45+D53+D62+D70+D78+D86+D96+D100+D107+D112</f>
        <v>1480</v>
      </c>
      <c r="E11" s="59">
        <f t="shared" si="0"/>
        <v>31429</v>
      </c>
      <c r="F11" s="59">
        <f t="shared" si="0"/>
        <v>490</v>
      </c>
      <c r="G11" s="59">
        <f t="shared" si="0"/>
        <v>5270</v>
      </c>
      <c r="H11" s="59">
        <f t="shared" si="0"/>
        <v>1875</v>
      </c>
      <c r="I11" s="59">
        <f t="shared" si="0"/>
        <v>1106</v>
      </c>
      <c r="J11" s="59">
        <f t="shared" si="0"/>
        <v>949</v>
      </c>
      <c r="K11" s="59">
        <f t="shared" si="0"/>
        <v>10801</v>
      </c>
      <c r="L11" s="59">
        <f t="shared" si="0"/>
        <v>132</v>
      </c>
      <c r="M11" s="59">
        <f t="shared" si="0"/>
        <v>3513</v>
      </c>
      <c r="N11" s="54">
        <f>+N13+N21+N24+N31+N38+N45+N53+N62+N70+N78+N86+N96+N100+N107+N112</f>
        <v>61</v>
      </c>
    </row>
    <row r="12" spans="1:14" x14ac:dyDescent="0.25">
      <c r="A12" s="81"/>
      <c r="B12" s="82"/>
      <c r="C12" s="83"/>
      <c r="D12" s="84"/>
      <c r="E12" s="82"/>
      <c r="F12" s="82"/>
      <c r="G12" s="84"/>
      <c r="H12" s="84"/>
      <c r="I12" s="84"/>
      <c r="J12" s="84"/>
      <c r="K12" s="84"/>
      <c r="L12" s="84"/>
      <c r="M12" s="84"/>
      <c r="N12" s="148"/>
    </row>
    <row r="13" spans="1:14" x14ac:dyDescent="0.25">
      <c r="A13" s="149" t="s">
        <v>57</v>
      </c>
      <c r="B13" s="86">
        <f>SUM(B14:B19)</f>
        <v>3880</v>
      </c>
      <c r="C13" s="86">
        <f>SUM(C14:C19)</f>
        <v>46</v>
      </c>
      <c r="D13" s="86">
        <f>SUM(D14:D19)</f>
        <v>156</v>
      </c>
      <c r="E13" s="86">
        <f t="shared" ref="E13:M13" si="1">SUM(E14:E19)</f>
        <v>2075</v>
      </c>
      <c r="F13" s="86">
        <f t="shared" si="1"/>
        <v>39</v>
      </c>
      <c r="G13" s="86">
        <f t="shared" si="1"/>
        <v>361</v>
      </c>
      <c r="H13" s="86">
        <f t="shared" si="1"/>
        <v>125</v>
      </c>
      <c r="I13" s="86">
        <f t="shared" si="1"/>
        <v>80</v>
      </c>
      <c r="J13" s="86">
        <f t="shared" si="1"/>
        <v>52</v>
      </c>
      <c r="K13" s="86">
        <f t="shared" si="1"/>
        <v>724</v>
      </c>
      <c r="L13" s="86">
        <f t="shared" si="1"/>
        <v>7</v>
      </c>
      <c r="M13" s="86">
        <f t="shared" si="1"/>
        <v>205</v>
      </c>
      <c r="N13" s="150">
        <f>SUM(N14:N19)</f>
        <v>10</v>
      </c>
    </row>
    <row r="14" spans="1:14" x14ac:dyDescent="0.25">
      <c r="A14" s="38" t="s">
        <v>155</v>
      </c>
      <c r="B14" s="87">
        <f t="shared" ref="B14:B19" si="2">SUM(C14:N14)</f>
        <v>2009</v>
      </c>
      <c r="C14" s="87">
        <v>17</v>
      </c>
      <c r="D14" s="87">
        <v>58</v>
      </c>
      <c r="E14" s="87">
        <v>956</v>
      </c>
      <c r="F14" s="87">
        <v>31</v>
      </c>
      <c r="G14" s="87">
        <v>179</v>
      </c>
      <c r="H14" s="87">
        <v>81</v>
      </c>
      <c r="I14" s="87">
        <v>2</v>
      </c>
      <c r="J14" s="87">
        <v>35</v>
      </c>
      <c r="K14" s="87">
        <v>630</v>
      </c>
      <c r="L14" s="87">
        <v>4</v>
      </c>
      <c r="M14" s="87">
        <v>7</v>
      </c>
      <c r="N14" s="58">
        <v>9</v>
      </c>
    </row>
    <row r="15" spans="1:14" x14ac:dyDescent="0.25">
      <c r="A15" s="38" t="s">
        <v>29</v>
      </c>
      <c r="B15" s="87">
        <f t="shared" si="2"/>
        <v>429</v>
      </c>
      <c r="C15" s="87">
        <v>1</v>
      </c>
      <c r="D15" s="87">
        <v>31</v>
      </c>
      <c r="E15" s="87">
        <v>317</v>
      </c>
      <c r="F15" s="87">
        <v>0</v>
      </c>
      <c r="G15" s="87">
        <v>23</v>
      </c>
      <c r="H15" s="87">
        <v>0</v>
      </c>
      <c r="I15" s="87">
        <v>27</v>
      </c>
      <c r="J15" s="87">
        <v>9</v>
      </c>
      <c r="K15" s="87">
        <v>11</v>
      </c>
      <c r="L15" s="87">
        <v>2</v>
      </c>
      <c r="M15" s="87">
        <v>8</v>
      </c>
      <c r="N15" s="58">
        <v>0</v>
      </c>
    </row>
    <row r="16" spans="1:14" x14ac:dyDescent="0.25">
      <c r="A16" s="38" t="s">
        <v>72</v>
      </c>
      <c r="B16" s="87">
        <f t="shared" si="2"/>
        <v>665</v>
      </c>
      <c r="C16" s="87">
        <v>1</v>
      </c>
      <c r="D16" s="87">
        <v>53</v>
      </c>
      <c r="E16" s="87">
        <v>413</v>
      </c>
      <c r="F16" s="87">
        <v>1</v>
      </c>
      <c r="G16" s="87">
        <v>27</v>
      </c>
      <c r="H16" s="87">
        <v>32</v>
      </c>
      <c r="I16" s="87">
        <v>20</v>
      </c>
      <c r="J16" s="87">
        <v>6</v>
      </c>
      <c r="K16" s="87">
        <v>22</v>
      </c>
      <c r="L16" s="87">
        <v>1</v>
      </c>
      <c r="M16" s="87">
        <v>88</v>
      </c>
      <c r="N16" s="58">
        <v>1</v>
      </c>
    </row>
    <row r="17" spans="1:14" x14ac:dyDescent="0.25">
      <c r="A17" s="38" t="s">
        <v>224</v>
      </c>
      <c r="B17" s="87">
        <f t="shared" si="2"/>
        <v>119</v>
      </c>
      <c r="C17" s="87">
        <v>0</v>
      </c>
      <c r="D17" s="87">
        <v>0</v>
      </c>
      <c r="E17" s="87">
        <v>64</v>
      </c>
      <c r="F17" s="87">
        <v>0</v>
      </c>
      <c r="G17" s="87">
        <v>0</v>
      </c>
      <c r="H17" s="87">
        <v>3</v>
      </c>
      <c r="I17" s="87">
        <v>4</v>
      </c>
      <c r="J17" s="87">
        <v>0</v>
      </c>
      <c r="K17" s="87">
        <v>30</v>
      </c>
      <c r="L17" s="87">
        <v>0</v>
      </c>
      <c r="M17" s="87">
        <v>18</v>
      </c>
      <c r="N17" s="58">
        <v>0</v>
      </c>
    </row>
    <row r="18" spans="1:14" x14ac:dyDescent="0.25">
      <c r="A18" s="38" t="s">
        <v>225</v>
      </c>
      <c r="B18" s="87">
        <f t="shared" si="2"/>
        <v>54</v>
      </c>
      <c r="C18" s="87">
        <v>23</v>
      </c>
      <c r="D18" s="87">
        <v>0</v>
      </c>
      <c r="E18" s="87">
        <v>21</v>
      </c>
      <c r="F18" s="87">
        <v>0</v>
      </c>
      <c r="G18" s="87">
        <v>0</v>
      </c>
      <c r="H18" s="87">
        <v>1</v>
      </c>
      <c r="I18" s="87">
        <v>0</v>
      </c>
      <c r="J18" s="87">
        <v>0</v>
      </c>
      <c r="K18" s="87">
        <v>0</v>
      </c>
      <c r="L18" s="87">
        <v>0</v>
      </c>
      <c r="M18" s="87">
        <v>9</v>
      </c>
      <c r="N18" s="58">
        <v>0</v>
      </c>
    </row>
    <row r="19" spans="1:14" x14ac:dyDescent="0.25">
      <c r="A19" s="38" t="s">
        <v>226</v>
      </c>
      <c r="B19" s="87">
        <f t="shared" si="2"/>
        <v>604</v>
      </c>
      <c r="C19" s="87">
        <v>4</v>
      </c>
      <c r="D19" s="87">
        <v>14</v>
      </c>
      <c r="E19" s="87">
        <v>304</v>
      </c>
      <c r="F19" s="87">
        <v>7</v>
      </c>
      <c r="G19" s="87">
        <v>132</v>
      </c>
      <c r="H19" s="87">
        <v>8</v>
      </c>
      <c r="I19" s="87">
        <v>27</v>
      </c>
      <c r="J19" s="87">
        <v>2</v>
      </c>
      <c r="K19" s="87">
        <v>31</v>
      </c>
      <c r="L19" s="87">
        <v>0</v>
      </c>
      <c r="M19" s="87">
        <v>75</v>
      </c>
      <c r="N19" s="58">
        <v>0</v>
      </c>
    </row>
    <row r="20" spans="1:14" x14ac:dyDescent="0.25">
      <c r="A20" s="38"/>
      <c r="B20" s="87"/>
      <c r="C20" s="151"/>
      <c r="D20" s="88"/>
      <c r="E20" s="87"/>
      <c r="F20" s="87"/>
      <c r="G20" s="88"/>
      <c r="H20" s="88"/>
      <c r="I20" s="88"/>
      <c r="J20" s="88"/>
      <c r="K20" s="88"/>
      <c r="L20" s="88"/>
      <c r="M20" s="88"/>
      <c r="N20" s="58"/>
    </row>
    <row r="21" spans="1:14" x14ac:dyDescent="0.25">
      <c r="A21" s="149" t="s">
        <v>58</v>
      </c>
      <c r="B21" s="79">
        <f>SUM(B22)</f>
        <v>5405</v>
      </c>
      <c r="C21" s="129">
        <f>SUM(C22)</f>
        <v>13</v>
      </c>
      <c r="D21" s="80">
        <f t="shared" ref="D21:M21" si="3">SUM(D22)</f>
        <v>168</v>
      </c>
      <c r="E21" s="80">
        <f t="shared" si="3"/>
        <v>2382</v>
      </c>
      <c r="F21" s="80">
        <f t="shared" si="3"/>
        <v>0</v>
      </c>
      <c r="G21" s="80">
        <f t="shared" si="3"/>
        <v>1483</v>
      </c>
      <c r="H21" s="80">
        <f t="shared" si="3"/>
        <v>11</v>
      </c>
      <c r="I21" s="80">
        <f t="shared" si="3"/>
        <v>14</v>
      </c>
      <c r="J21" s="80">
        <f t="shared" si="3"/>
        <v>198</v>
      </c>
      <c r="K21" s="80">
        <f t="shared" si="3"/>
        <v>741</v>
      </c>
      <c r="L21" s="80">
        <f t="shared" si="3"/>
        <v>16</v>
      </c>
      <c r="M21" s="80">
        <f t="shared" si="3"/>
        <v>357</v>
      </c>
      <c r="N21" s="54">
        <f>SUM(N22)</f>
        <v>22</v>
      </c>
    </row>
    <row r="22" spans="1:14" x14ac:dyDescent="0.25">
      <c r="A22" s="38" t="s">
        <v>156</v>
      </c>
      <c r="B22" s="87">
        <f>SUM(C22:N22)</f>
        <v>5405</v>
      </c>
      <c r="C22" s="87">
        <v>13</v>
      </c>
      <c r="D22" s="87">
        <v>168</v>
      </c>
      <c r="E22" s="87">
        <v>2382</v>
      </c>
      <c r="F22" s="87">
        <v>0</v>
      </c>
      <c r="G22" s="87">
        <v>1483</v>
      </c>
      <c r="H22" s="87">
        <v>11</v>
      </c>
      <c r="I22" s="87">
        <v>14</v>
      </c>
      <c r="J22" s="87">
        <v>198</v>
      </c>
      <c r="K22" s="87">
        <v>741</v>
      </c>
      <c r="L22" s="87">
        <v>16</v>
      </c>
      <c r="M22" s="87">
        <v>357</v>
      </c>
      <c r="N22" s="58">
        <v>22</v>
      </c>
    </row>
    <row r="23" spans="1:14" x14ac:dyDescent="0.25">
      <c r="A23" s="39"/>
      <c r="B23" s="87"/>
      <c r="C23" s="69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58"/>
    </row>
    <row r="24" spans="1:14" x14ac:dyDescent="0.25">
      <c r="A24" s="149" t="s">
        <v>59</v>
      </c>
      <c r="B24" s="79">
        <f>SUM(B25:B29)</f>
        <v>6372</v>
      </c>
      <c r="C24" s="129">
        <f>SUM(C25:C29)</f>
        <v>13</v>
      </c>
      <c r="D24" s="80">
        <f t="shared" ref="D24:M24" si="4">SUM(D25:D29)</f>
        <v>215</v>
      </c>
      <c r="E24" s="80">
        <f t="shared" si="4"/>
        <v>3194</v>
      </c>
      <c r="F24" s="80">
        <f t="shared" si="4"/>
        <v>48</v>
      </c>
      <c r="G24" s="80">
        <f t="shared" si="4"/>
        <v>700</v>
      </c>
      <c r="H24" s="80">
        <f t="shared" si="4"/>
        <v>185</v>
      </c>
      <c r="I24" s="80">
        <f t="shared" si="4"/>
        <v>149</v>
      </c>
      <c r="J24" s="80">
        <f t="shared" si="4"/>
        <v>64</v>
      </c>
      <c r="K24" s="80">
        <f t="shared" si="4"/>
        <v>1600</v>
      </c>
      <c r="L24" s="80">
        <f t="shared" si="4"/>
        <v>15</v>
      </c>
      <c r="M24" s="80">
        <f t="shared" si="4"/>
        <v>182</v>
      </c>
      <c r="N24" s="54">
        <f>SUM(N25:N29)</f>
        <v>7</v>
      </c>
    </row>
    <row r="25" spans="1:14" x14ac:dyDescent="0.25">
      <c r="A25" s="38" t="s">
        <v>157</v>
      </c>
      <c r="B25" s="87">
        <f>SUM(C25:N25)</f>
        <v>2496</v>
      </c>
      <c r="C25" s="87">
        <v>2</v>
      </c>
      <c r="D25" s="87">
        <v>53</v>
      </c>
      <c r="E25" s="87">
        <v>1268</v>
      </c>
      <c r="F25" s="87">
        <v>43</v>
      </c>
      <c r="G25" s="87">
        <v>361</v>
      </c>
      <c r="H25" s="87">
        <v>1</v>
      </c>
      <c r="I25" s="87">
        <v>126</v>
      </c>
      <c r="J25" s="87">
        <v>1</v>
      </c>
      <c r="K25" s="87">
        <v>495</v>
      </c>
      <c r="L25" s="87">
        <v>4</v>
      </c>
      <c r="M25" s="87">
        <v>137</v>
      </c>
      <c r="N25" s="58">
        <v>5</v>
      </c>
    </row>
    <row r="26" spans="1:14" x14ac:dyDescent="0.25">
      <c r="A26" s="38" t="s">
        <v>74</v>
      </c>
      <c r="B26" s="87">
        <f>SUM(C26:N26)</f>
        <v>1092</v>
      </c>
      <c r="C26" s="87">
        <v>0</v>
      </c>
      <c r="D26" s="87">
        <v>123</v>
      </c>
      <c r="E26" s="87">
        <v>560</v>
      </c>
      <c r="F26" s="87">
        <v>2</v>
      </c>
      <c r="G26" s="87">
        <v>161</v>
      </c>
      <c r="H26" s="87">
        <v>79</v>
      </c>
      <c r="I26" s="87">
        <v>4</v>
      </c>
      <c r="J26" s="87">
        <v>24</v>
      </c>
      <c r="K26" s="87">
        <v>109</v>
      </c>
      <c r="L26" s="87">
        <v>2</v>
      </c>
      <c r="M26" s="87">
        <v>27</v>
      </c>
      <c r="N26" s="58">
        <v>1</v>
      </c>
    </row>
    <row r="27" spans="1:14" x14ac:dyDescent="0.25">
      <c r="A27" s="38" t="s">
        <v>73</v>
      </c>
      <c r="B27" s="87">
        <f>SUM(C27:N27)</f>
        <v>2053</v>
      </c>
      <c r="C27" s="87">
        <v>3</v>
      </c>
      <c r="D27" s="87">
        <v>17</v>
      </c>
      <c r="E27" s="87">
        <v>877</v>
      </c>
      <c r="F27" s="87">
        <v>0</v>
      </c>
      <c r="G27" s="87">
        <v>160</v>
      </c>
      <c r="H27" s="87">
        <v>37</v>
      </c>
      <c r="I27" s="87">
        <v>0</v>
      </c>
      <c r="J27" s="87">
        <v>37</v>
      </c>
      <c r="K27" s="87">
        <v>904</v>
      </c>
      <c r="L27" s="87">
        <v>8</v>
      </c>
      <c r="M27" s="87">
        <v>10</v>
      </c>
      <c r="N27" s="58">
        <v>0</v>
      </c>
    </row>
    <row r="28" spans="1:14" x14ac:dyDescent="0.25">
      <c r="A28" s="38" t="s">
        <v>227</v>
      </c>
      <c r="B28" s="87">
        <f>SUM(C28:N28)</f>
        <v>545</v>
      </c>
      <c r="C28" s="87">
        <v>6</v>
      </c>
      <c r="D28" s="87">
        <v>14</v>
      </c>
      <c r="E28" s="87">
        <v>381</v>
      </c>
      <c r="F28" s="87">
        <v>3</v>
      </c>
      <c r="G28" s="87">
        <v>7</v>
      </c>
      <c r="H28" s="87">
        <v>68</v>
      </c>
      <c r="I28" s="87">
        <v>6</v>
      </c>
      <c r="J28" s="87">
        <v>2</v>
      </c>
      <c r="K28" s="87">
        <v>55</v>
      </c>
      <c r="L28" s="87">
        <v>1</v>
      </c>
      <c r="M28" s="87">
        <v>1</v>
      </c>
      <c r="N28" s="58">
        <v>1</v>
      </c>
    </row>
    <row r="29" spans="1:14" x14ac:dyDescent="0.25">
      <c r="A29" s="38" t="s">
        <v>228</v>
      </c>
      <c r="B29" s="87">
        <f>SUM(C29:N29)</f>
        <v>186</v>
      </c>
      <c r="C29" s="87">
        <v>2</v>
      </c>
      <c r="D29" s="87">
        <v>8</v>
      </c>
      <c r="E29" s="87">
        <v>108</v>
      </c>
      <c r="F29" s="87">
        <v>0</v>
      </c>
      <c r="G29" s="87">
        <v>11</v>
      </c>
      <c r="H29" s="87">
        <v>0</v>
      </c>
      <c r="I29" s="87">
        <v>13</v>
      </c>
      <c r="J29" s="87">
        <v>0</v>
      </c>
      <c r="K29" s="87">
        <v>37</v>
      </c>
      <c r="L29" s="87">
        <v>0</v>
      </c>
      <c r="M29" s="87">
        <v>7</v>
      </c>
      <c r="N29" s="58">
        <v>0</v>
      </c>
    </row>
    <row r="30" spans="1:14" x14ac:dyDescent="0.25">
      <c r="A30" s="39"/>
      <c r="B30" s="87"/>
      <c r="C30" s="69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58"/>
    </row>
    <row r="31" spans="1:14" x14ac:dyDescent="0.25">
      <c r="A31" s="149" t="s">
        <v>60</v>
      </c>
      <c r="B31" s="79">
        <f>SUM(B32:B36)</f>
        <v>4681</v>
      </c>
      <c r="C31" s="129">
        <f>SUM(C32:C36)</f>
        <v>175</v>
      </c>
      <c r="D31" s="80">
        <f t="shared" ref="D31:M31" si="5">SUM(D32:D36)</f>
        <v>170</v>
      </c>
      <c r="E31" s="80">
        <f t="shared" si="5"/>
        <v>2603</v>
      </c>
      <c r="F31" s="80">
        <f t="shared" si="5"/>
        <v>5</v>
      </c>
      <c r="G31" s="80">
        <f t="shared" si="5"/>
        <v>588</v>
      </c>
      <c r="H31" s="80">
        <f t="shared" si="5"/>
        <v>252</v>
      </c>
      <c r="I31" s="80">
        <f t="shared" si="5"/>
        <v>59</v>
      </c>
      <c r="J31" s="80">
        <f t="shared" si="5"/>
        <v>37</v>
      </c>
      <c r="K31" s="80">
        <f t="shared" si="5"/>
        <v>610</v>
      </c>
      <c r="L31" s="80">
        <f t="shared" si="5"/>
        <v>5</v>
      </c>
      <c r="M31" s="80">
        <f t="shared" si="5"/>
        <v>177</v>
      </c>
      <c r="N31" s="54">
        <f>SUM(N32:N36)</f>
        <v>0</v>
      </c>
    </row>
    <row r="32" spans="1:14" x14ac:dyDescent="0.25">
      <c r="A32" s="39" t="s">
        <v>158</v>
      </c>
      <c r="B32" s="87">
        <f>SUM(C32:N32)</f>
        <v>3607</v>
      </c>
      <c r="C32" s="87">
        <v>138</v>
      </c>
      <c r="D32" s="87">
        <v>160</v>
      </c>
      <c r="E32" s="87">
        <v>1973</v>
      </c>
      <c r="F32" s="87">
        <v>0</v>
      </c>
      <c r="G32" s="87">
        <v>548</v>
      </c>
      <c r="H32" s="87">
        <v>193</v>
      </c>
      <c r="I32" s="87">
        <v>16</v>
      </c>
      <c r="J32" s="87">
        <v>25</v>
      </c>
      <c r="K32" s="87">
        <v>489</v>
      </c>
      <c r="L32" s="87">
        <v>5</v>
      </c>
      <c r="M32" s="87">
        <v>60</v>
      </c>
      <c r="N32" s="58">
        <v>0</v>
      </c>
    </row>
    <row r="33" spans="1:14" x14ac:dyDescent="0.25">
      <c r="A33" s="38" t="s">
        <v>229</v>
      </c>
      <c r="B33" s="87">
        <f>SUM(C33:N33)</f>
        <v>335</v>
      </c>
      <c r="C33" s="87">
        <v>1</v>
      </c>
      <c r="D33" s="87">
        <v>1</v>
      </c>
      <c r="E33" s="87">
        <v>215</v>
      </c>
      <c r="F33" s="87">
        <v>1</v>
      </c>
      <c r="G33" s="87">
        <v>10</v>
      </c>
      <c r="H33" s="87">
        <v>39</v>
      </c>
      <c r="I33" s="87">
        <v>1</v>
      </c>
      <c r="J33" s="87">
        <v>4</v>
      </c>
      <c r="K33" s="87">
        <v>3</v>
      </c>
      <c r="L33" s="87">
        <v>0</v>
      </c>
      <c r="M33" s="87">
        <v>60</v>
      </c>
      <c r="N33" s="58">
        <v>0</v>
      </c>
    </row>
    <row r="34" spans="1:14" x14ac:dyDescent="0.25">
      <c r="A34" s="38" t="s">
        <v>230</v>
      </c>
      <c r="B34" s="87">
        <f>SUM(C34:N34)</f>
        <v>266</v>
      </c>
      <c r="C34" s="87">
        <v>3</v>
      </c>
      <c r="D34" s="87">
        <v>4</v>
      </c>
      <c r="E34" s="87">
        <v>154</v>
      </c>
      <c r="F34" s="87">
        <v>4</v>
      </c>
      <c r="G34" s="87">
        <v>13</v>
      </c>
      <c r="H34" s="87">
        <v>1</v>
      </c>
      <c r="I34" s="87">
        <v>42</v>
      </c>
      <c r="J34" s="87">
        <v>1</v>
      </c>
      <c r="K34" s="87">
        <v>2</v>
      </c>
      <c r="L34" s="87">
        <v>0</v>
      </c>
      <c r="M34" s="87">
        <v>42</v>
      </c>
      <c r="N34" s="58">
        <v>0</v>
      </c>
    </row>
    <row r="35" spans="1:14" x14ac:dyDescent="0.25">
      <c r="A35" s="38" t="s">
        <v>231</v>
      </c>
      <c r="B35" s="87">
        <f>SUM(C35:N35)</f>
        <v>110</v>
      </c>
      <c r="C35" s="87">
        <v>22</v>
      </c>
      <c r="D35" s="87">
        <v>2</v>
      </c>
      <c r="E35" s="87">
        <v>71</v>
      </c>
      <c r="F35" s="87">
        <v>0</v>
      </c>
      <c r="G35" s="87">
        <v>1</v>
      </c>
      <c r="H35" s="87">
        <v>0</v>
      </c>
      <c r="I35" s="87">
        <v>0</v>
      </c>
      <c r="J35" s="87">
        <v>1</v>
      </c>
      <c r="K35" s="87">
        <v>3</v>
      </c>
      <c r="L35" s="87">
        <v>0</v>
      </c>
      <c r="M35" s="87">
        <v>10</v>
      </c>
      <c r="N35" s="58">
        <v>0</v>
      </c>
    </row>
    <row r="36" spans="1:14" x14ac:dyDescent="0.25">
      <c r="A36" s="38" t="s">
        <v>232</v>
      </c>
      <c r="B36" s="87">
        <f>SUM(C36:N36)</f>
        <v>363</v>
      </c>
      <c r="C36" s="87">
        <v>11</v>
      </c>
      <c r="D36" s="87">
        <v>3</v>
      </c>
      <c r="E36" s="87">
        <v>190</v>
      </c>
      <c r="F36" s="87">
        <v>0</v>
      </c>
      <c r="G36" s="87">
        <v>16</v>
      </c>
      <c r="H36" s="87">
        <v>19</v>
      </c>
      <c r="I36" s="87">
        <v>0</v>
      </c>
      <c r="J36" s="87">
        <v>6</v>
      </c>
      <c r="K36" s="87">
        <v>113</v>
      </c>
      <c r="L36" s="87">
        <v>0</v>
      </c>
      <c r="M36" s="87">
        <v>5</v>
      </c>
      <c r="N36" s="58">
        <v>0</v>
      </c>
    </row>
    <row r="37" spans="1:14" x14ac:dyDescent="0.25">
      <c r="A37" s="39"/>
      <c r="B37" s="87"/>
      <c r="C37" s="69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58"/>
    </row>
    <row r="38" spans="1:14" x14ac:dyDescent="0.25">
      <c r="A38" s="149" t="s">
        <v>61</v>
      </c>
      <c r="B38" s="79">
        <f>SUM(B39:B43)</f>
        <v>4157</v>
      </c>
      <c r="C38" s="129">
        <f>SUM(C39:C43)</f>
        <v>406</v>
      </c>
      <c r="D38" s="80">
        <f t="shared" ref="D38:N38" si="6">SUM(D39:D43)</f>
        <v>74</v>
      </c>
      <c r="E38" s="80">
        <f t="shared" si="6"/>
        <v>2072</v>
      </c>
      <c r="F38" s="80">
        <f t="shared" si="6"/>
        <v>9</v>
      </c>
      <c r="G38" s="80">
        <f t="shared" si="6"/>
        <v>238</v>
      </c>
      <c r="H38" s="80">
        <f t="shared" si="6"/>
        <v>4</v>
      </c>
      <c r="I38" s="80">
        <f t="shared" si="6"/>
        <v>91</v>
      </c>
      <c r="J38" s="80">
        <f t="shared" si="6"/>
        <v>59</v>
      </c>
      <c r="K38" s="80">
        <f t="shared" si="6"/>
        <v>834</v>
      </c>
      <c r="L38" s="80">
        <f t="shared" si="6"/>
        <v>3</v>
      </c>
      <c r="M38" s="80">
        <f t="shared" si="6"/>
        <v>364</v>
      </c>
      <c r="N38" s="54">
        <f t="shared" si="6"/>
        <v>3</v>
      </c>
    </row>
    <row r="39" spans="1:14" x14ac:dyDescent="0.25">
      <c r="A39" s="38" t="s">
        <v>159</v>
      </c>
      <c r="B39" s="87">
        <f>SUM(C39:N39)</f>
        <v>1889</v>
      </c>
      <c r="C39" s="87">
        <v>83</v>
      </c>
      <c r="D39" s="87">
        <v>10</v>
      </c>
      <c r="E39" s="87">
        <v>1013</v>
      </c>
      <c r="F39" s="87">
        <v>0</v>
      </c>
      <c r="G39" s="87">
        <v>142</v>
      </c>
      <c r="H39" s="87">
        <v>0</v>
      </c>
      <c r="I39" s="87">
        <v>0</v>
      </c>
      <c r="J39" s="87">
        <v>16</v>
      </c>
      <c r="K39" s="87">
        <v>329</v>
      </c>
      <c r="L39" s="87">
        <v>1</v>
      </c>
      <c r="M39" s="87">
        <v>295</v>
      </c>
      <c r="N39" s="58">
        <v>0</v>
      </c>
    </row>
    <row r="40" spans="1:14" x14ac:dyDescent="0.25">
      <c r="A40" s="38" t="s">
        <v>233</v>
      </c>
      <c r="B40" s="87">
        <f>SUM(C40:N40)</f>
        <v>469</v>
      </c>
      <c r="C40" s="87">
        <v>117</v>
      </c>
      <c r="D40" s="87">
        <v>9</v>
      </c>
      <c r="E40" s="87">
        <v>224</v>
      </c>
      <c r="F40" s="87">
        <v>9</v>
      </c>
      <c r="G40" s="87">
        <v>44</v>
      </c>
      <c r="H40" s="87">
        <v>3</v>
      </c>
      <c r="I40" s="87">
        <v>6</v>
      </c>
      <c r="J40" s="87">
        <v>3</v>
      </c>
      <c r="K40" s="87">
        <v>34</v>
      </c>
      <c r="L40" s="87">
        <v>2</v>
      </c>
      <c r="M40" s="87">
        <v>18</v>
      </c>
      <c r="N40" s="58">
        <v>0</v>
      </c>
    </row>
    <row r="41" spans="1:14" x14ac:dyDescent="0.25">
      <c r="A41" s="38" t="s">
        <v>234</v>
      </c>
      <c r="B41" s="87">
        <f>SUM(C41:N41)</f>
        <v>207</v>
      </c>
      <c r="C41" s="87">
        <v>2</v>
      </c>
      <c r="D41" s="87">
        <v>1</v>
      </c>
      <c r="E41" s="87">
        <v>141</v>
      </c>
      <c r="F41" s="87">
        <v>0</v>
      </c>
      <c r="G41" s="87">
        <v>6</v>
      </c>
      <c r="H41" s="87">
        <v>0</v>
      </c>
      <c r="I41" s="87">
        <v>10</v>
      </c>
      <c r="J41" s="87">
        <v>2</v>
      </c>
      <c r="K41" s="87">
        <v>32</v>
      </c>
      <c r="L41" s="87">
        <v>0</v>
      </c>
      <c r="M41" s="87">
        <v>13</v>
      </c>
      <c r="N41" s="58">
        <v>0</v>
      </c>
    </row>
    <row r="42" spans="1:14" x14ac:dyDescent="0.25">
      <c r="A42" s="38" t="s">
        <v>235</v>
      </c>
      <c r="B42" s="87">
        <f>SUM(C42:N42)</f>
        <v>673</v>
      </c>
      <c r="C42" s="87">
        <v>115</v>
      </c>
      <c r="D42" s="87">
        <v>45</v>
      </c>
      <c r="E42" s="87">
        <v>300</v>
      </c>
      <c r="F42" s="87">
        <v>0</v>
      </c>
      <c r="G42" s="87">
        <v>16</v>
      </c>
      <c r="H42" s="87">
        <v>1</v>
      </c>
      <c r="I42" s="87">
        <v>31</v>
      </c>
      <c r="J42" s="87">
        <v>12</v>
      </c>
      <c r="K42" s="87">
        <v>151</v>
      </c>
      <c r="L42" s="87">
        <v>0</v>
      </c>
      <c r="M42" s="87">
        <v>2</v>
      </c>
      <c r="N42" s="58">
        <v>0</v>
      </c>
    </row>
    <row r="43" spans="1:14" x14ac:dyDescent="0.25">
      <c r="A43" s="39" t="s">
        <v>160</v>
      </c>
      <c r="B43" s="87">
        <f>SUM(C43:N43)</f>
        <v>919</v>
      </c>
      <c r="C43" s="87">
        <v>89</v>
      </c>
      <c r="D43" s="87">
        <v>9</v>
      </c>
      <c r="E43" s="87">
        <v>394</v>
      </c>
      <c r="F43" s="87">
        <v>0</v>
      </c>
      <c r="G43" s="87">
        <v>30</v>
      </c>
      <c r="H43" s="87">
        <v>0</v>
      </c>
      <c r="I43" s="87">
        <v>44</v>
      </c>
      <c r="J43" s="87">
        <v>26</v>
      </c>
      <c r="K43" s="87">
        <v>288</v>
      </c>
      <c r="L43" s="87">
        <v>0</v>
      </c>
      <c r="M43" s="87">
        <v>36</v>
      </c>
      <c r="N43" s="58">
        <v>3</v>
      </c>
    </row>
    <row r="44" spans="1:14" x14ac:dyDescent="0.25">
      <c r="A44" s="39"/>
      <c r="B44" s="87"/>
      <c r="C44" s="69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58"/>
    </row>
    <row r="45" spans="1:14" x14ac:dyDescent="0.25">
      <c r="A45" s="149" t="s">
        <v>62</v>
      </c>
      <c r="B45" s="79">
        <f>SUM(B46:B51)</f>
        <v>2984</v>
      </c>
      <c r="C45" s="129">
        <f>SUM(C46:C51)</f>
        <v>169</v>
      </c>
      <c r="D45" s="80">
        <f t="shared" ref="D45:M45" si="7">SUM(D46:D51)</f>
        <v>88</v>
      </c>
      <c r="E45" s="80">
        <f t="shared" si="7"/>
        <v>1785</v>
      </c>
      <c r="F45" s="80">
        <f t="shared" si="7"/>
        <v>4</v>
      </c>
      <c r="G45" s="80">
        <f t="shared" si="7"/>
        <v>184</v>
      </c>
      <c r="H45" s="80">
        <f t="shared" si="7"/>
        <v>84</v>
      </c>
      <c r="I45" s="80">
        <f t="shared" si="7"/>
        <v>115</v>
      </c>
      <c r="J45" s="80">
        <f t="shared" si="7"/>
        <v>63</v>
      </c>
      <c r="K45" s="80">
        <f t="shared" si="7"/>
        <v>259</v>
      </c>
      <c r="L45" s="80">
        <f t="shared" si="7"/>
        <v>10</v>
      </c>
      <c r="M45" s="80">
        <f t="shared" si="7"/>
        <v>217</v>
      </c>
      <c r="N45" s="54">
        <f>SUM(N46:N51)</f>
        <v>6</v>
      </c>
    </row>
    <row r="46" spans="1:14" x14ac:dyDescent="0.25">
      <c r="A46" s="38" t="s">
        <v>161</v>
      </c>
      <c r="B46" s="87">
        <f t="shared" ref="B46:B51" si="8">SUM(C46:N46)</f>
        <v>1020</v>
      </c>
      <c r="C46" s="87">
        <v>25</v>
      </c>
      <c r="D46" s="87">
        <v>50</v>
      </c>
      <c r="E46" s="87">
        <v>576</v>
      </c>
      <c r="F46" s="87">
        <v>0</v>
      </c>
      <c r="G46" s="87">
        <v>9</v>
      </c>
      <c r="H46" s="87">
        <v>1</v>
      </c>
      <c r="I46" s="87">
        <v>39</v>
      </c>
      <c r="J46" s="87">
        <v>40</v>
      </c>
      <c r="K46" s="87">
        <v>92</v>
      </c>
      <c r="L46" s="87">
        <v>4</v>
      </c>
      <c r="M46" s="87">
        <v>181</v>
      </c>
      <c r="N46" s="58">
        <v>3</v>
      </c>
    </row>
    <row r="47" spans="1:14" x14ac:dyDescent="0.25">
      <c r="A47" s="38" t="s">
        <v>236</v>
      </c>
      <c r="B47" s="87">
        <f t="shared" si="8"/>
        <v>847</v>
      </c>
      <c r="C47" s="87">
        <v>8</v>
      </c>
      <c r="D47" s="87">
        <v>12</v>
      </c>
      <c r="E47" s="87">
        <v>513</v>
      </c>
      <c r="F47" s="87">
        <v>0</v>
      </c>
      <c r="G47" s="87">
        <v>111</v>
      </c>
      <c r="H47" s="87">
        <v>0</v>
      </c>
      <c r="I47" s="87">
        <v>58</v>
      </c>
      <c r="J47" s="87">
        <v>13</v>
      </c>
      <c r="K47" s="87">
        <v>131</v>
      </c>
      <c r="L47" s="87">
        <v>1</v>
      </c>
      <c r="M47" s="87">
        <v>0</v>
      </c>
      <c r="N47" s="58">
        <v>0</v>
      </c>
    </row>
    <row r="48" spans="1:14" x14ac:dyDescent="0.25">
      <c r="A48" s="38" t="s">
        <v>237</v>
      </c>
      <c r="B48" s="87">
        <f t="shared" si="8"/>
        <v>130</v>
      </c>
      <c r="C48" s="87">
        <v>19</v>
      </c>
      <c r="D48" s="87">
        <v>5</v>
      </c>
      <c r="E48" s="87">
        <v>88</v>
      </c>
      <c r="F48" s="87">
        <v>0</v>
      </c>
      <c r="G48" s="87">
        <v>1</v>
      </c>
      <c r="H48" s="87">
        <v>6</v>
      </c>
      <c r="I48" s="87">
        <v>1</v>
      </c>
      <c r="J48" s="87">
        <v>2</v>
      </c>
      <c r="K48" s="87">
        <v>1</v>
      </c>
      <c r="L48" s="87">
        <v>0</v>
      </c>
      <c r="M48" s="87">
        <v>7</v>
      </c>
      <c r="N48" s="58">
        <v>0</v>
      </c>
    </row>
    <row r="49" spans="1:14" x14ac:dyDescent="0.25">
      <c r="A49" s="104" t="s">
        <v>238</v>
      </c>
      <c r="B49" s="87">
        <f t="shared" si="8"/>
        <v>247</v>
      </c>
      <c r="C49" s="87">
        <v>73</v>
      </c>
      <c r="D49" s="87">
        <v>3</v>
      </c>
      <c r="E49" s="87">
        <v>128</v>
      </c>
      <c r="F49" s="87">
        <v>0</v>
      </c>
      <c r="G49" s="87">
        <v>16</v>
      </c>
      <c r="H49" s="87">
        <v>9</v>
      </c>
      <c r="I49" s="87">
        <v>6</v>
      </c>
      <c r="J49" s="87">
        <v>3</v>
      </c>
      <c r="K49" s="87">
        <v>5</v>
      </c>
      <c r="L49" s="87">
        <v>2</v>
      </c>
      <c r="M49" s="87">
        <v>1</v>
      </c>
      <c r="N49" s="58">
        <v>1</v>
      </c>
    </row>
    <row r="50" spans="1:14" x14ac:dyDescent="0.25">
      <c r="A50" s="38" t="s">
        <v>239</v>
      </c>
      <c r="B50" s="87">
        <f t="shared" si="8"/>
        <v>396</v>
      </c>
      <c r="C50" s="87">
        <v>11</v>
      </c>
      <c r="D50" s="87">
        <v>5</v>
      </c>
      <c r="E50" s="87">
        <v>254</v>
      </c>
      <c r="F50" s="87">
        <v>2</v>
      </c>
      <c r="G50" s="87">
        <v>28</v>
      </c>
      <c r="H50" s="87">
        <v>50</v>
      </c>
      <c r="I50" s="87">
        <v>7</v>
      </c>
      <c r="J50" s="87">
        <v>5</v>
      </c>
      <c r="K50" s="87">
        <v>19</v>
      </c>
      <c r="L50" s="87">
        <v>0</v>
      </c>
      <c r="M50" s="87">
        <v>13</v>
      </c>
      <c r="N50" s="58">
        <v>2</v>
      </c>
    </row>
    <row r="51" spans="1:14" x14ac:dyDescent="0.25">
      <c r="A51" s="38" t="s">
        <v>240</v>
      </c>
      <c r="B51" s="87">
        <f t="shared" si="8"/>
        <v>344</v>
      </c>
      <c r="C51" s="87">
        <v>33</v>
      </c>
      <c r="D51" s="87">
        <v>13</v>
      </c>
      <c r="E51" s="87">
        <v>226</v>
      </c>
      <c r="F51" s="87">
        <v>2</v>
      </c>
      <c r="G51" s="87">
        <v>19</v>
      </c>
      <c r="H51" s="87">
        <v>18</v>
      </c>
      <c r="I51" s="87">
        <v>4</v>
      </c>
      <c r="J51" s="87">
        <v>0</v>
      </c>
      <c r="K51" s="87">
        <v>11</v>
      </c>
      <c r="L51" s="87">
        <v>3</v>
      </c>
      <c r="M51" s="87">
        <v>15</v>
      </c>
      <c r="N51" s="58">
        <v>0</v>
      </c>
    </row>
    <row r="52" spans="1:14" x14ac:dyDescent="0.25">
      <c r="A52" s="39"/>
      <c r="B52" s="87"/>
      <c r="C52" s="69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58"/>
    </row>
    <row r="53" spans="1:14" x14ac:dyDescent="0.25">
      <c r="A53" s="149" t="s">
        <v>63</v>
      </c>
      <c r="B53" s="79">
        <f>SUM(B54:B60)</f>
        <v>5535</v>
      </c>
      <c r="C53" s="129">
        <f>SUM(C54:C60)</f>
        <v>266</v>
      </c>
      <c r="D53" s="80">
        <f t="shared" ref="D53:M53" si="9">SUM(D54:D60)</f>
        <v>124</v>
      </c>
      <c r="E53" s="80">
        <f t="shared" si="9"/>
        <v>3291</v>
      </c>
      <c r="F53" s="80">
        <f t="shared" si="9"/>
        <v>13</v>
      </c>
      <c r="G53" s="80">
        <f t="shared" si="9"/>
        <v>214</v>
      </c>
      <c r="H53" s="80">
        <f t="shared" si="9"/>
        <v>137</v>
      </c>
      <c r="I53" s="80">
        <f t="shared" si="9"/>
        <v>37</v>
      </c>
      <c r="J53" s="80">
        <f t="shared" si="9"/>
        <v>17</v>
      </c>
      <c r="K53" s="80">
        <f t="shared" si="9"/>
        <v>1039</v>
      </c>
      <c r="L53" s="80">
        <f t="shared" si="9"/>
        <v>14</v>
      </c>
      <c r="M53" s="80">
        <f t="shared" si="9"/>
        <v>381</v>
      </c>
      <c r="N53" s="54">
        <f>SUM(N54:N60)</f>
        <v>2</v>
      </c>
    </row>
    <row r="54" spans="1:14" x14ac:dyDescent="0.25">
      <c r="A54" s="38" t="s">
        <v>75</v>
      </c>
      <c r="B54" s="87">
        <f t="shared" ref="B54:B60" si="10">SUM(C54:N54)</f>
        <v>2475</v>
      </c>
      <c r="C54" s="87">
        <v>6</v>
      </c>
      <c r="D54" s="87">
        <v>87</v>
      </c>
      <c r="E54" s="87">
        <v>1604</v>
      </c>
      <c r="F54" s="87">
        <v>4</v>
      </c>
      <c r="G54" s="87">
        <v>199</v>
      </c>
      <c r="H54" s="87">
        <v>74</v>
      </c>
      <c r="I54" s="87">
        <v>0</v>
      </c>
      <c r="J54" s="87">
        <v>6</v>
      </c>
      <c r="K54" s="87">
        <v>478</v>
      </c>
      <c r="L54" s="87">
        <v>11</v>
      </c>
      <c r="M54" s="87">
        <v>6</v>
      </c>
      <c r="N54" s="58">
        <v>0</v>
      </c>
    </row>
    <row r="55" spans="1:14" x14ac:dyDescent="0.25">
      <c r="A55" s="38" t="s">
        <v>81</v>
      </c>
      <c r="B55" s="87">
        <f t="shared" si="10"/>
        <v>804</v>
      </c>
      <c r="C55" s="87">
        <v>48</v>
      </c>
      <c r="D55" s="87">
        <v>11</v>
      </c>
      <c r="E55" s="87">
        <v>450</v>
      </c>
      <c r="F55" s="87">
        <v>0</v>
      </c>
      <c r="G55" s="87">
        <v>1</v>
      </c>
      <c r="H55" s="87">
        <v>3</v>
      </c>
      <c r="I55" s="87">
        <v>1</v>
      </c>
      <c r="J55" s="87">
        <v>6</v>
      </c>
      <c r="K55" s="87">
        <v>258</v>
      </c>
      <c r="L55" s="87">
        <v>1</v>
      </c>
      <c r="M55" s="87">
        <v>25</v>
      </c>
      <c r="N55" s="58">
        <v>0</v>
      </c>
    </row>
    <row r="56" spans="1:14" x14ac:dyDescent="0.25">
      <c r="A56" s="38" t="s">
        <v>77</v>
      </c>
      <c r="B56" s="87">
        <f t="shared" si="10"/>
        <v>933</v>
      </c>
      <c r="C56" s="87">
        <v>1</v>
      </c>
      <c r="D56" s="87">
        <v>9</v>
      </c>
      <c r="E56" s="87">
        <v>547</v>
      </c>
      <c r="F56" s="87">
        <v>3</v>
      </c>
      <c r="G56" s="87">
        <v>1</v>
      </c>
      <c r="H56" s="87">
        <v>21</v>
      </c>
      <c r="I56" s="87">
        <v>27</v>
      </c>
      <c r="J56" s="87">
        <v>0</v>
      </c>
      <c r="K56" s="87">
        <v>60</v>
      </c>
      <c r="L56" s="87">
        <v>0</v>
      </c>
      <c r="M56" s="87">
        <v>262</v>
      </c>
      <c r="N56" s="58">
        <v>2</v>
      </c>
    </row>
    <row r="57" spans="1:14" x14ac:dyDescent="0.25">
      <c r="A57" s="38" t="s">
        <v>241</v>
      </c>
      <c r="B57" s="87">
        <f t="shared" si="10"/>
        <v>343</v>
      </c>
      <c r="C57" s="87">
        <v>2</v>
      </c>
      <c r="D57" s="87">
        <v>15</v>
      </c>
      <c r="E57" s="87">
        <v>186</v>
      </c>
      <c r="F57" s="87">
        <v>0</v>
      </c>
      <c r="G57" s="87">
        <v>1</v>
      </c>
      <c r="H57" s="87">
        <v>8</v>
      </c>
      <c r="I57" s="87">
        <v>0</v>
      </c>
      <c r="J57" s="87">
        <v>3</v>
      </c>
      <c r="K57" s="87">
        <v>103</v>
      </c>
      <c r="L57" s="87">
        <v>1</v>
      </c>
      <c r="M57" s="87">
        <v>24</v>
      </c>
      <c r="N57" s="58">
        <v>0</v>
      </c>
    </row>
    <row r="58" spans="1:14" x14ac:dyDescent="0.25">
      <c r="A58" s="38" t="s">
        <v>242</v>
      </c>
      <c r="B58" s="87">
        <f t="shared" si="10"/>
        <v>693</v>
      </c>
      <c r="C58" s="87">
        <v>80</v>
      </c>
      <c r="D58" s="87">
        <v>1</v>
      </c>
      <c r="E58" s="87">
        <v>391</v>
      </c>
      <c r="F58" s="87">
        <v>0</v>
      </c>
      <c r="G58" s="87">
        <v>9</v>
      </c>
      <c r="H58" s="87">
        <v>12</v>
      </c>
      <c r="I58" s="87">
        <v>7</v>
      </c>
      <c r="J58" s="87">
        <v>2</v>
      </c>
      <c r="K58" s="87">
        <v>140</v>
      </c>
      <c r="L58" s="87">
        <v>1</v>
      </c>
      <c r="M58" s="87">
        <v>50</v>
      </c>
      <c r="N58" s="58">
        <v>0</v>
      </c>
    </row>
    <row r="59" spans="1:14" x14ac:dyDescent="0.25">
      <c r="A59" s="38" t="s">
        <v>243</v>
      </c>
      <c r="B59" s="87">
        <f t="shared" si="10"/>
        <v>139</v>
      </c>
      <c r="C59" s="87">
        <v>52</v>
      </c>
      <c r="D59" s="87">
        <v>1</v>
      </c>
      <c r="E59" s="87">
        <v>66</v>
      </c>
      <c r="F59" s="87">
        <v>0</v>
      </c>
      <c r="G59" s="87">
        <v>3</v>
      </c>
      <c r="H59" s="87">
        <v>9</v>
      </c>
      <c r="I59" s="87">
        <v>2</v>
      </c>
      <c r="J59" s="87">
        <v>0</v>
      </c>
      <c r="K59" s="87">
        <v>0</v>
      </c>
      <c r="L59" s="87">
        <v>0</v>
      </c>
      <c r="M59" s="87">
        <v>6</v>
      </c>
      <c r="N59" s="58">
        <v>0</v>
      </c>
    </row>
    <row r="60" spans="1:14" x14ac:dyDescent="0.25">
      <c r="A60" s="38" t="s">
        <v>244</v>
      </c>
      <c r="B60" s="87">
        <f t="shared" si="10"/>
        <v>148</v>
      </c>
      <c r="C60" s="87">
        <v>77</v>
      </c>
      <c r="D60" s="87">
        <v>0</v>
      </c>
      <c r="E60" s="87">
        <v>47</v>
      </c>
      <c r="F60" s="87">
        <v>6</v>
      </c>
      <c r="G60" s="87">
        <v>0</v>
      </c>
      <c r="H60" s="87">
        <v>10</v>
      </c>
      <c r="I60" s="87">
        <v>0</v>
      </c>
      <c r="J60" s="87">
        <v>0</v>
      </c>
      <c r="K60" s="87">
        <v>0</v>
      </c>
      <c r="L60" s="87">
        <v>0</v>
      </c>
      <c r="M60" s="87">
        <v>8</v>
      </c>
      <c r="N60" s="58">
        <v>0</v>
      </c>
    </row>
    <row r="61" spans="1:14" x14ac:dyDescent="0.25">
      <c r="A61" s="39"/>
      <c r="B61" s="87"/>
      <c r="C61" s="69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58"/>
    </row>
    <row r="62" spans="1:14" x14ac:dyDescent="0.25">
      <c r="A62" s="149" t="s">
        <v>64</v>
      </c>
      <c r="B62" s="79">
        <f>SUM(B63:B68)</f>
        <v>4999</v>
      </c>
      <c r="C62" s="129">
        <f>SUM(C63:C68)</f>
        <v>264</v>
      </c>
      <c r="D62" s="80">
        <f t="shared" ref="D62:M62" si="11">SUM(D63:D68)</f>
        <v>177</v>
      </c>
      <c r="E62" s="80">
        <f t="shared" si="11"/>
        <v>2550</v>
      </c>
      <c r="F62" s="80">
        <f t="shared" si="11"/>
        <v>42</v>
      </c>
      <c r="G62" s="80">
        <f t="shared" si="11"/>
        <v>354</v>
      </c>
      <c r="H62" s="80">
        <f t="shared" si="11"/>
        <v>179</v>
      </c>
      <c r="I62" s="80">
        <f t="shared" si="11"/>
        <v>105</v>
      </c>
      <c r="J62" s="80">
        <f t="shared" si="11"/>
        <v>110</v>
      </c>
      <c r="K62" s="80">
        <f t="shared" si="11"/>
        <v>857</v>
      </c>
      <c r="L62" s="80">
        <f t="shared" si="11"/>
        <v>15</v>
      </c>
      <c r="M62" s="80">
        <f t="shared" si="11"/>
        <v>344</v>
      </c>
      <c r="N62" s="54">
        <f>SUM(N63:N68)</f>
        <v>2</v>
      </c>
    </row>
    <row r="63" spans="1:14" x14ac:dyDescent="0.25">
      <c r="A63" s="38" t="s">
        <v>76</v>
      </c>
      <c r="B63" s="88">
        <f t="shared" ref="B63:B68" si="12">SUM(C63:N63)</f>
        <v>2359</v>
      </c>
      <c r="C63" s="87">
        <v>201</v>
      </c>
      <c r="D63" s="87">
        <v>70</v>
      </c>
      <c r="E63" s="87">
        <v>1026</v>
      </c>
      <c r="F63" s="87">
        <v>14</v>
      </c>
      <c r="G63" s="87">
        <v>238</v>
      </c>
      <c r="H63" s="87">
        <v>16</v>
      </c>
      <c r="I63" s="87">
        <v>70</v>
      </c>
      <c r="J63" s="87">
        <v>49</v>
      </c>
      <c r="K63" s="87">
        <v>616</v>
      </c>
      <c r="L63" s="87">
        <v>6</v>
      </c>
      <c r="M63" s="87">
        <v>51</v>
      </c>
      <c r="N63" s="58">
        <v>2</v>
      </c>
    </row>
    <row r="64" spans="1:14" x14ac:dyDescent="0.25">
      <c r="A64" s="38" t="s">
        <v>82</v>
      </c>
      <c r="B64" s="87">
        <f t="shared" si="12"/>
        <v>646</v>
      </c>
      <c r="C64" s="87">
        <v>8</v>
      </c>
      <c r="D64" s="87">
        <v>44</v>
      </c>
      <c r="E64" s="87">
        <v>364</v>
      </c>
      <c r="F64" s="87">
        <v>1</v>
      </c>
      <c r="G64" s="87">
        <v>57</v>
      </c>
      <c r="H64" s="87">
        <v>57</v>
      </c>
      <c r="I64" s="87">
        <v>6</v>
      </c>
      <c r="J64" s="87">
        <v>7</v>
      </c>
      <c r="K64" s="87">
        <v>9</v>
      </c>
      <c r="L64" s="87">
        <v>0</v>
      </c>
      <c r="M64" s="87">
        <v>93</v>
      </c>
      <c r="N64" s="58">
        <v>0</v>
      </c>
    </row>
    <row r="65" spans="1:14" x14ac:dyDescent="0.25">
      <c r="A65" s="38" t="s">
        <v>245</v>
      </c>
      <c r="B65" s="87">
        <f t="shared" si="12"/>
        <v>288</v>
      </c>
      <c r="C65" s="87">
        <v>20</v>
      </c>
      <c r="D65" s="87">
        <v>13</v>
      </c>
      <c r="E65" s="87">
        <v>186</v>
      </c>
      <c r="F65" s="87">
        <v>0</v>
      </c>
      <c r="G65" s="87">
        <v>24</v>
      </c>
      <c r="H65" s="87">
        <v>18</v>
      </c>
      <c r="I65" s="87">
        <v>0</v>
      </c>
      <c r="J65" s="87">
        <v>7</v>
      </c>
      <c r="K65" s="87">
        <v>5</v>
      </c>
      <c r="L65" s="87">
        <v>1</v>
      </c>
      <c r="M65" s="87">
        <v>14</v>
      </c>
      <c r="N65" s="58">
        <v>0</v>
      </c>
    </row>
    <row r="66" spans="1:14" x14ac:dyDescent="0.25">
      <c r="A66" s="38" t="s">
        <v>246</v>
      </c>
      <c r="B66" s="87">
        <f t="shared" si="12"/>
        <v>612</v>
      </c>
      <c r="C66" s="87">
        <v>34</v>
      </c>
      <c r="D66" s="87">
        <v>18</v>
      </c>
      <c r="E66" s="87">
        <v>343</v>
      </c>
      <c r="F66" s="87">
        <v>16</v>
      </c>
      <c r="G66" s="87">
        <v>11</v>
      </c>
      <c r="H66" s="87">
        <v>13</v>
      </c>
      <c r="I66" s="87">
        <v>21</v>
      </c>
      <c r="J66" s="87">
        <v>7</v>
      </c>
      <c r="K66" s="87">
        <v>7</v>
      </c>
      <c r="L66" s="87">
        <v>0</v>
      </c>
      <c r="M66" s="87">
        <v>142</v>
      </c>
      <c r="N66" s="58">
        <v>0</v>
      </c>
    </row>
    <row r="67" spans="1:14" x14ac:dyDescent="0.25">
      <c r="A67" s="38" t="s">
        <v>247</v>
      </c>
      <c r="B67" s="87">
        <f t="shared" si="12"/>
        <v>146</v>
      </c>
      <c r="C67" s="87">
        <v>1</v>
      </c>
      <c r="D67" s="87">
        <v>2</v>
      </c>
      <c r="E67" s="87">
        <v>92</v>
      </c>
      <c r="F67" s="87">
        <v>2</v>
      </c>
      <c r="G67" s="87">
        <v>7</v>
      </c>
      <c r="H67" s="87">
        <v>8</v>
      </c>
      <c r="I67" s="87">
        <v>7</v>
      </c>
      <c r="J67" s="87">
        <v>0</v>
      </c>
      <c r="K67" s="87">
        <v>0</v>
      </c>
      <c r="L67" s="87">
        <v>2</v>
      </c>
      <c r="M67" s="87">
        <v>25</v>
      </c>
      <c r="N67" s="58">
        <v>0</v>
      </c>
    </row>
    <row r="68" spans="1:14" x14ac:dyDescent="0.25">
      <c r="A68" s="38" t="s">
        <v>78</v>
      </c>
      <c r="B68" s="87">
        <f t="shared" si="12"/>
        <v>948</v>
      </c>
      <c r="C68" s="87">
        <v>0</v>
      </c>
      <c r="D68" s="87">
        <v>30</v>
      </c>
      <c r="E68" s="87">
        <v>539</v>
      </c>
      <c r="F68" s="87">
        <v>9</v>
      </c>
      <c r="G68" s="87">
        <v>17</v>
      </c>
      <c r="H68" s="87">
        <v>67</v>
      </c>
      <c r="I68" s="87">
        <v>1</v>
      </c>
      <c r="J68" s="87">
        <v>40</v>
      </c>
      <c r="K68" s="87">
        <v>220</v>
      </c>
      <c r="L68" s="87">
        <v>6</v>
      </c>
      <c r="M68" s="87">
        <v>19</v>
      </c>
      <c r="N68" s="58">
        <v>0</v>
      </c>
    </row>
    <row r="69" spans="1:14" x14ac:dyDescent="0.25">
      <c r="A69" s="39"/>
      <c r="B69" s="87"/>
      <c r="C69" s="69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58"/>
    </row>
    <row r="70" spans="1:14" x14ac:dyDescent="0.25">
      <c r="A70" s="149" t="s">
        <v>65</v>
      </c>
      <c r="B70" s="79">
        <f>SUM(B71:B76)</f>
        <v>2848</v>
      </c>
      <c r="C70" s="129">
        <f>SUM(C71:C76)</f>
        <v>302</v>
      </c>
      <c r="D70" s="80">
        <f t="shared" ref="D70:M70" si="13">SUM(D71:D76)</f>
        <v>33</v>
      </c>
      <c r="E70" s="80">
        <f t="shared" si="13"/>
        <v>1554</v>
      </c>
      <c r="F70" s="80">
        <f t="shared" si="13"/>
        <v>54</v>
      </c>
      <c r="G70" s="80">
        <f t="shared" si="13"/>
        <v>210</v>
      </c>
      <c r="H70" s="80">
        <f t="shared" si="13"/>
        <v>57</v>
      </c>
      <c r="I70" s="80">
        <f t="shared" si="13"/>
        <v>74</v>
      </c>
      <c r="J70" s="80">
        <f t="shared" si="13"/>
        <v>53</v>
      </c>
      <c r="K70" s="80">
        <f t="shared" si="13"/>
        <v>314</v>
      </c>
      <c r="L70" s="80">
        <f t="shared" si="13"/>
        <v>5</v>
      </c>
      <c r="M70" s="80">
        <f t="shared" si="13"/>
        <v>191</v>
      </c>
      <c r="N70" s="54">
        <f>SUM(N71:N76)</f>
        <v>1</v>
      </c>
    </row>
    <row r="71" spans="1:14" x14ac:dyDescent="0.25">
      <c r="A71" s="38" t="s">
        <v>162</v>
      </c>
      <c r="B71" s="87">
        <f t="shared" ref="B71:B76" si="14">SUM(C71:N71)</f>
        <v>1268</v>
      </c>
      <c r="C71" s="87">
        <v>69</v>
      </c>
      <c r="D71" s="87">
        <v>13</v>
      </c>
      <c r="E71" s="87">
        <v>771</v>
      </c>
      <c r="F71" s="87">
        <v>42</v>
      </c>
      <c r="G71" s="87">
        <v>108</v>
      </c>
      <c r="H71" s="87">
        <v>7</v>
      </c>
      <c r="I71" s="87">
        <v>62</v>
      </c>
      <c r="J71" s="87">
        <v>26</v>
      </c>
      <c r="K71" s="87">
        <v>166</v>
      </c>
      <c r="L71" s="87">
        <v>3</v>
      </c>
      <c r="M71" s="87">
        <v>1</v>
      </c>
      <c r="N71" s="58">
        <v>0</v>
      </c>
    </row>
    <row r="72" spans="1:14" x14ac:dyDescent="0.25">
      <c r="A72" s="38" t="s">
        <v>83</v>
      </c>
      <c r="B72" s="87">
        <f t="shared" si="14"/>
        <v>439</v>
      </c>
      <c r="C72" s="87">
        <v>49</v>
      </c>
      <c r="D72" s="87">
        <v>4</v>
      </c>
      <c r="E72" s="87">
        <v>223</v>
      </c>
      <c r="F72" s="87">
        <v>4</v>
      </c>
      <c r="G72" s="87">
        <v>79</v>
      </c>
      <c r="H72" s="87">
        <v>13</v>
      </c>
      <c r="I72" s="87">
        <v>1</v>
      </c>
      <c r="J72" s="87">
        <v>4</v>
      </c>
      <c r="K72" s="87">
        <v>62</v>
      </c>
      <c r="L72" s="87">
        <v>0</v>
      </c>
      <c r="M72" s="87">
        <v>0</v>
      </c>
      <c r="N72" s="58">
        <v>0</v>
      </c>
    </row>
    <row r="73" spans="1:14" x14ac:dyDescent="0.25">
      <c r="A73" s="38" t="s">
        <v>248</v>
      </c>
      <c r="B73" s="87">
        <f t="shared" si="14"/>
        <v>286</v>
      </c>
      <c r="C73" s="87">
        <v>40</v>
      </c>
      <c r="D73" s="87">
        <v>9</v>
      </c>
      <c r="E73" s="87">
        <v>193</v>
      </c>
      <c r="F73" s="87">
        <v>1</v>
      </c>
      <c r="G73" s="87">
        <v>0</v>
      </c>
      <c r="H73" s="87">
        <v>3</v>
      </c>
      <c r="I73" s="87">
        <v>7</v>
      </c>
      <c r="J73" s="87">
        <v>2</v>
      </c>
      <c r="K73" s="87">
        <v>1</v>
      </c>
      <c r="L73" s="87">
        <v>0</v>
      </c>
      <c r="M73" s="87">
        <v>30</v>
      </c>
      <c r="N73" s="58">
        <v>0</v>
      </c>
    </row>
    <row r="74" spans="1:14" x14ac:dyDescent="0.25">
      <c r="A74" s="38" t="s">
        <v>249</v>
      </c>
      <c r="B74" s="87">
        <f t="shared" si="14"/>
        <v>366</v>
      </c>
      <c r="C74" s="87">
        <v>112</v>
      </c>
      <c r="D74" s="87">
        <v>1</v>
      </c>
      <c r="E74" s="87">
        <v>168</v>
      </c>
      <c r="F74" s="87">
        <v>1</v>
      </c>
      <c r="G74" s="87">
        <v>11</v>
      </c>
      <c r="H74" s="87">
        <v>10</v>
      </c>
      <c r="I74" s="87">
        <v>1</v>
      </c>
      <c r="J74" s="87">
        <v>6</v>
      </c>
      <c r="K74" s="87">
        <v>0</v>
      </c>
      <c r="L74" s="87">
        <v>0</v>
      </c>
      <c r="M74" s="87">
        <v>56</v>
      </c>
      <c r="N74" s="58">
        <v>0</v>
      </c>
    </row>
    <row r="75" spans="1:14" x14ac:dyDescent="0.25">
      <c r="A75" s="38" t="s">
        <v>250</v>
      </c>
      <c r="B75" s="87">
        <f t="shared" si="14"/>
        <v>239</v>
      </c>
      <c r="C75" s="87">
        <v>10</v>
      </c>
      <c r="D75" s="87">
        <v>5</v>
      </c>
      <c r="E75" s="87">
        <v>109</v>
      </c>
      <c r="F75" s="87">
        <v>0</v>
      </c>
      <c r="G75" s="87">
        <v>3</v>
      </c>
      <c r="H75" s="87">
        <v>13</v>
      </c>
      <c r="I75" s="87">
        <v>2</v>
      </c>
      <c r="J75" s="87">
        <v>12</v>
      </c>
      <c r="K75" s="87">
        <v>35</v>
      </c>
      <c r="L75" s="87">
        <v>2</v>
      </c>
      <c r="M75" s="87">
        <v>48</v>
      </c>
      <c r="N75" s="58">
        <v>0</v>
      </c>
    </row>
    <row r="76" spans="1:14" x14ac:dyDescent="0.25">
      <c r="A76" s="38" t="s">
        <v>251</v>
      </c>
      <c r="B76" s="87">
        <f t="shared" si="14"/>
        <v>250</v>
      </c>
      <c r="C76" s="87">
        <v>22</v>
      </c>
      <c r="D76" s="87">
        <v>1</v>
      </c>
      <c r="E76" s="87">
        <v>90</v>
      </c>
      <c r="F76" s="87">
        <v>6</v>
      </c>
      <c r="G76" s="87">
        <v>9</v>
      </c>
      <c r="H76" s="87">
        <v>11</v>
      </c>
      <c r="I76" s="87">
        <v>1</v>
      </c>
      <c r="J76" s="87">
        <v>3</v>
      </c>
      <c r="K76" s="87">
        <v>50</v>
      </c>
      <c r="L76" s="87">
        <v>0</v>
      </c>
      <c r="M76" s="87">
        <v>56</v>
      </c>
      <c r="N76" s="58">
        <v>1</v>
      </c>
    </row>
    <row r="77" spans="1:14" x14ac:dyDescent="0.25">
      <c r="A77" s="39"/>
      <c r="B77" s="87"/>
      <c r="C77" s="69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58"/>
    </row>
    <row r="78" spans="1:14" x14ac:dyDescent="0.25">
      <c r="A78" s="149" t="s">
        <v>66</v>
      </c>
      <c r="B78" s="79">
        <f>SUM(B79:B84)</f>
        <v>3445</v>
      </c>
      <c r="C78" s="129">
        <f>SUM(C79:C84)</f>
        <v>248</v>
      </c>
      <c r="D78" s="80">
        <f t="shared" ref="D78:M78" si="15">SUM(D79:D84)</f>
        <v>39</v>
      </c>
      <c r="E78" s="80">
        <f t="shared" si="15"/>
        <v>1822</v>
      </c>
      <c r="F78" s="80">
        <f t="shared" si="15"/>
        <v>130</v>
      </c>
      <c r="G78" s="80">
        <f t="shared" si="15"/>
        <v>43</v>
      </c>
      <c r="H78" s="80">
        <f t="shared" si="15"/>
        <v>120</v>
      </c>
      <c r="I78" s="80">
        <f t="shared" si="15"/>
        <v>47</v>
      </c>
      <c r="J78" s="80">
        <f t="shared" si="15"/>
        <v>85</v>
      </c>
      <c r="K78" s="80">
        <f t="shared" si="15"/>
        <v>527</v>
      </c>
      <c r="L78" s="80">
        <f t="shared" si="15"/>
        <v>11</v>
      </c>
      <c r="M78" s="80">
        <f t="shared" si="15"/>
        <v>371</v>
      </c>
      <c r="N78" s="54">
        <f>SUM(N79:N84)</f>
        <v>2</v>
      </c>
    </row>
    <row r="79" spans="1:14" x14ac:dyDescent="0.25">
      <c r="A79" s="38" t="s">
        <v>163</v>
      </c>
      <c r="B79" s="87">
        <f t="shared" ref="B79:B84" si="16">SUM(C79:N79)</f>
        <v>1078</v>
      </c>
      <c r="C79" s="87">
        <v>56</v>
      </c>
      <c r="D79" s="87">
        <v>12</v>
      </c>
      <c r="E79" s="87">
        <v>546</v>
      </c>
      <c r="F79" s="87">
        <v>109</v>
      </c>
      <c r="G79" s="87">
        <v>0</v>
      </c>
      <c r="H79" s="87">
        <v>85</v>
      </c>
      <c r="I79" s="87">
        <v>12</v>
      </c>
      <c r="J79" s="87">
        <v>40</v>
      </c>
      <c r="K79" s="87">
        <v>137</v>
      </c>
      <c r="L79" s="87">
        <v>6</v>
      </c>
      <c r="M79" s="87">
        <v>75</v>
      </c>
      <c r="N79" s="58">
        <v>0</v>
      </c>
    </row>
    <row r="80" spans="1:14" x14ac:dyDescent="0.25">
      <c r="A80" s="38" t="s">
        <v>252</v>
      </c>
      <c r="B80" s="87">
        <f t="shared" si="16"/>
        <v>1320</v>
      </c>
      <c r="C80" s="87">
        <v>93</v>
      </c>
      <c r="D80" s="87">
        <v>17</v>
      </c>
      <c r="E80" s="87">
        <v>727</v>
      </c>
      <c r="F80" s="87">
        <v>6</v>
      </c>
      <c r="G80" s="87">
        <v>15</v>
      </c>
      <c r="H80" s="87">
        <v>4</v>
      </c>
      <c r="I80" s="87">
        <v>31</v>
      </c>
      <c r="J80" s="87">
        <v>25</v>
      </c>
      <c r="K80" s="87">
        <v>277</v>
      </c>
      <c r="L80" s="87">
        <v>2</v>
      </c>
      <c r="M80" s="87">
        <v>123</v>
      </c>
      <c r="N80" s="58">
        <v>0</v>
      </c>
    </row>
    <row r="81" spans="1:14" x14ac:dyDescent="0.25">
      <c r="A81" s="38" t="s">
        <v>253</v>
      </c>
      <c r="B81" s="87">
        <f t="shared" si="16"/>
        <v>158</v>
      </c>
      <c r="C81" s="87">
        <v>3</v>
      </c>
      <c r="D81" s="87">
        <v>9</v>
      </c>
      <c r="E81" s="87">
        <v>65</v>
      </c>
      <c r="F81" s="87">
        <v>4</v>
      </c>
      <c r="G81" s="87">
        <v>1</v>
      </c>
      <c r="H81" s="87">
        <v>12</v>
      </c>
      <c r="I81" s="87">
        <v>0</v>
      </c>
      <c r="J81" s="87">
        <v>0</v>
      </c>
      <c r="K81" s="87">
        <v>37</v>
      </c>
      <c r="L81" s="87">
        <v>1</v>
      </c>
      <c r="M81" s="87">
        <v>26</v>
      </c>
      <c r="N81" s="58">
        <v>0</v>
      </c>
    </row>
    <row r="82" spans="1:14" x14ac:dyDescent="0.25">
      <c r="A82" s="38" t="s">
        <v>254</v>
      </c>
      <c r="B82" s="87">
        <f t="shared" si="16"/>
        <v>688</v>
      </c>
      <c r="C82" s="87">
        <v>94</v>
      </c>
      <c r="D82" s="87">
        <v>1</v>
      </c>
      <c r="E82" s="87">
        <v>389</v>
      </c>
      <c r="F82" s="87">
        <v>4</v>
      </c>
      <c r="G82" s="87">
        <v>27</v>
      </c>
      <c r="H82" s="87">
        <v>5</v>
      </c>
      <c r="I82" s="87">
        <v>2</v>
      </c>
      <c r="J82" s="87">
        <v>19</v>
      </c>
      <c r="K82" s="87">
        <v>58</v>
      </c>
      <c r="L82" s="87">
        <v>1</v>
      </c>
      <c r="M82" s="87">
        <v>86</v>
      </c>
      <c r="N82" s="58">
        <v>2</v>
      </c>
    </row>
    <row r="83" spans="1:14" x14ac:dyDescent="0.25">
      <c r="A83" s="38" t="s">
        <v>255</v>
      </c>
      <c r="B83" s="87">
        <f t="shared" si="16"/>
        <v>65</v>
      </c>
      <c r="C83" s="87">
        <v>0</v>
      </c>
      <c r="D83" s="87">
        <v>0</v>
      </c>
      <c r="E83" s="87">
        <v>4</v>
      </c>
      <c r="F83" s="87">
        <v>1</v>
      </c>
      <c r="G83" s="87">
        <v>0</v>
      </c>
      <c r="H83" s="87">
        <v>0</v>
      </c>
      <c r="I83" s="87">
        <v>1</v>
      </c>
      <c r="J83" s="87">
        <v>0</v>
      </c>
      <c r="K83" s="87">
        <v>2</v>
      </c>
      <c r="L83" s="87">
        <v>0</v>
      </c>
      <c r="M83" s="87">
        <v>57</v>
      </c>
      <c r="N83" s="58">
        <v>0</v>
      </c>
    </row>
    <row r="84" spans="1:14" x14ac:dyDescent="0.25">
      <c r="A84" s="38" t="s">
        <v>256</v>
      </c>
      <c r="B84" s="87">
        <f t="shared" si="16"/>
        <v>136</v>
      </c>
      <c r="C84" s="87">
        <v>2</v>
      </c>
      <c r="D84" s="87">
        <v>0</v>
      </c>
      <c r="E84" s="87">
        <v>91</v>
      </c>
      <c r="F84" s="87">
        <v>6</v>
      </c>
      <c r="G84" s="87">
        <v>0</v>
      </c>
      <c r="H84" s="87">
        <v>14</v>
      </c>
      <c r="I84" s="87">
        <v>1</v>
      </c>
      <c r="J84" s="87">
        <v>1</v>
      </c>
      <c r="K84" s="87">
        <v>16</v>
      </c>
      <c r="L84" s="87">
        <v>1</v>
      </c>
      <c r="M84" s="87">
        <v>4</v>
      </c>
      <c r="N84" s="58">
        <v>0</v>
      </c>
    </row>
    <row r="85" spans="1:14" x14ac:dyDescent="0.25">
      <c r="A85" s="39"/>
      <c r="B85" s="87"/>
      <c r="C85" s="69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58"/>
    </row>
    <row r="86" spans="1:14" x14ac:dyDescent="0.25">
      <c r="A86" s="149" t="s">
        <v>67</v>
      </c>
      <c r="B86" s="79">
        <f>SUM(B87:B94)</f>
        <v>3781</v>
      </c>
      <c r="C86" s="129">
        <f>SUM(C87:C94)</f>
        <v>228</v>
      </c>
      <c r="D86" s="80">
        <f t="shared" ref="D86:M86" si="17">SUM(D87:D94)</f>
        <v>64</v>
      </c>
      <c r="E86" s="80">
        <f t="shared" si="17"/>
        <v>2001</v>
      </c>
      <c r="F86" s="80">
        <f t="shared" si="17"/>
        <v>21</v>
      </c>
      <c r="G86" s="80">
        <f t="shared" si="17"/>
        <v>51</v>
      </c>
      <c r="H86" s="80">
        <f t="shared" si="17"/>
        <v>144</v>
      </c>
      <c r="I86" s="80">
        <f t="shared" si="17"/>
        <v>184</v>
      </c>
      <c r="J86" s="80">
        <f t="shared" si="17"/>
        <v>64</v>
      </c>
      <c r="K86" s="80">
        <f t="shared" si="17"/>
        <v>755</v>
      </c>
      <c r="L86" s="80">
        <f t="shared" si="17"/>
        <v>9</v>
      </c>
      <c r="M86" s="80">
        <f t="shared" si="17"/>
        <v>260</v>
      </c>
      <c r="N86" s="54">
        <f>SUM(N87:N94)</f>
        <v>0</v>
      </c>
    </row>
    <row r="87" spans="1:14" x14ac:dyDescent="0.25">
      <c r="A87" s="38" t="s">
        <v>79</v>
      </c>
      <c r="B87" s="87">
        <f t="shared" ref="B87:B94" si="18">SUM(C87:N87)</f>
        <v>1498</v>
      </c>
      <c r="C87" s="87">
        <v>24</v>
      </c>
      <c r="D87" s="87">
        <v>34</v>
      </c>
      <c r="E87" s="87">
        <v>912</v>
      </c>
      <c r="F87" s="87">
        <v>0</v>
      </c>
      <c r="G87" s="87">
        <v>0</v>
      </c>
      <c r="H87" s="87">
        <v>85</v>
      </c>
      <c r="I87" s="87">
        <v>151</v>
      </c>
      <c r="J87" s="87">
        <v>26</v>
      </c>
      <c r="K87" s="87">
        <v>188</v>
      </c>
      <c r="L87" s="87">
        <v>4</v>
      </c>
      <c r="M87" s="87">
        <v>74</v>
      </c>
      <c r="N87" s="58">
        <v>0</v>
      </c>
    </row>
    <row r="88" spans="1:14" x14ac:dyDescent="0.25">
      <c r="A88" s="38" t="s">
        <v>257</v>
      </c>
      <c r="B88" s="87">
        <f t="shared" si="18"/>
        <v>567</v>
      </c>
      <c r="C88" s="87">
        <v>32</v>
      </c>
      <c r="D88" s="87">
        <v>4</v>
      </c>
      <c r="E88" s="87">
        <v>202</v>
      </c>
      <c r="F88" s="87">
        <v>3</v>
      </c>
      <c r="G88" s="87">
        <v>0</v>
      </c>
      <c r="H88" s="87">
        <v>6</v>
      </c>
      <c r="I88" s="87">
        <v>7</v>
      </c>
      <c r="J88" s="87">
        <v>6</v>
      </c>
      <c r="K88" s="87">
        <v>267</v>
      </c>
      <c r="L88" s="87">
        <v>2</v>
      </c>
      <c r="M88" s="87">
        <v>38</v>
      </c>
      <c r="N88" s="58">
        <v>0</v>
      </c>
    </row>
    <row r="89" spans="1:14" x14ac:dyDescent="0.25">
      <c r="A89" s="38" t="s">
        <v>258</v>
      </c>
      <c r="B89" s="87">
        <f t="shared" si="18"/>
        <v>393</v>
      </c>
      <c r="C89" s="87">
        <v>116</v>
      </c>
      <c r="D89" s="87">
        <v>6</v>
      </c>
      <c r="E89" s="87">
        <v>206</v>
      </c>
      <c r="F89" s="87">
        <v>0</v>
      </c>
      <c r="G89" s="87">
        <v>0</v>
      </c>
      <c r="H89" s="87">
        <v>21</v>
      </c>
      <c r="I89" s="87">
        <v>0</v>
      </c>
      <c r="J89" s="87">
        <v>11</v>
      </c>
      <c r="K89" s="87">
        <v>6</v>
      </c>
      <c r="L89" s="87">
        <v>0</v>
      </c>
      <c r="M89" s="87">
        <v>27</v>
      </c>
      <c r="N89" s="58">
        <v>0</v>
      </c>
    </row>
    <row r="90" spans="1:14" x14ac:dyDescent="0.25">
      <c r="A90" s="38" t="s">
        <v>259</v>
      </c>
      <c r="B90" s="87">
        <f t="shared" si="18"/>
        <v>527</v>
      </c>
      <c r="C90" s="87">
        <v>28</v>
      </c>
      <c r="D90" s="87">
        <v>10</v>
      </c>
      <c r="E90" s="87">
        <v>226</v>
      </c>
      <c r="F90" s="87">
        <v>2</v>
      </c>
      <c r="G90" s="87">
        <v>41</v>
      </c>
      <c r="H90" s="87">
        <v>0</v>
      </c>
      <c r="I90" s="87">
        <v>14</v>
      </c>
      <c r="J90" s="87">
        <v>13</v>
      </c>
      <c r="K90" s="87">
        <v>182</v>
      </c>
      <c r="L90" s="87">
        <v>2</v>
      </c>
      <c r="M90" s="87">
        <v>9</v>
      </c>
      <c r="N90" s="58">
        <v>0</v>
      </c>
    </row>
    <row r="91" spans="1:14" x14ac:dyDescent="0.25">
      <c r="A91" s="38" t="s">
        <v>260</v>
      </c>
      <c r="B91" s="87">
        <f t="shared" si="18"/>
        <v>177</v>
      </c>
      <c r="C91" s="87">
        <v>14</v>
      </c>
      <c r="D91" s="87">
        <v>0</v>
      </c>
      <c r="E91" s="87">
        <v>95</v>
      </c>
      <c r="F91" s="87">
        <v>1</v>
      </c>
      <c r="G91" s="87">
        <v>2</v>
      </c>
      <c r="H91" s="87">
        <v>20</v>
      </c>
      <c r="I91" s="87">
        <v>4</v>
      </c>
      <c r="J91" s="87">
        <v>4</v>
      </c>
      <c r="K91" s="87">
        <v>2</v>
      </c>
      <c r="L91" s="87">
        <v>0</v>
      </c>
      <c r="M91" s="87">
        <v>35</v>
      </c>
      <c r="N91" s="58">
        <v>0</v>
      </c>
    </row>
    <row r="92" spans="1:14" x14ac:dyDescent="0.25">
      <c r="A92" s="38" t="s">
        <v>261</v>
      </c>
      <c r="B92" s="87">
        <f t="shared" si="18"/>
        <v>343</v>
      </c>
      <c r="C92" s="87">
        <v>10</v>
      </c>
      <c r="D92" s="87">
        <v>10</v>
      </c>
      <c r="E92" s="87">
        <v>199</v>
      </c>
      <c r="F92" s="87">
        <v>1</v>
      </c>
      <c r="G92" s="87">
        <v>2</v>
      </c>
      <c r="H92" s="87">
        <v>9</v>
      </c>
      <c r="I92" s="87">
        <v>2</v>
      </c>
      <c r="J92" s="87">
        <v>1</v>
      </c>
      <c r="K92" s="87">
        <v>64</v>
      </c>
      <c r="L92" s="87">
        <v>0</v>
      </c>
      <c r="M92" s="87">
        <v>45</v>
      </c>
      <c r="N92" s="58">
        <v>0</v>
      </c>
    </row>
    <row r="93" spans="1:14" x14ac:dyDescent="0.25">
      <c r="A93" s="38" t="s">
        <v>262</v>
      </c>
      <c r="B93" s="87">
        <f t="shared" si="18"/>
        <v>185</v>
      </c>
      <c r="C93" s="87">
        <v>2</v>
      </c>
      <c r="D93" s="87">
        <v>0</v>
      </c>
      <c r="E93" s="87">
        <v>126</v>
      </c>
      <c r="F93" s="87">
        <v>13</v>
      </c>
      <c r="G93" s="87">
        <v>2</v>
      </c>
      <c r="H93" s="87">
        <v>1</v>
      </c>
      <c r="I93" s="87">
        <v>3</v>
      </c>
      <c r="J93" s="87">
        <v>0</v>
      </c>
      <c r="K93" s="87">
        <v>13</v>
      </c>
      <c r="L93" s="87">
        <v>1</v>
      </c>
      <c r="M93" s="87">
        <v>24</v>
      </c>
      <c r="N93" s="58">
        <v>0</v>
      </c>
    </row>
    <row r="94" spans="1:14" x14ac:dyDescent="0.25">
      <c r="A94" s="38" t="s">
        <v>263</v>
      </c>
      <c r="B94" s="87">
        <f t="shared" si="18"/>
        <v>91</v>
      </c>
      <c r="C94" s="87">
        <v>2</v>
      </c>
      <c r="D94" s="87">
        <v>0</v>
      </c>
      <c r="E94" s="87">
        <v>35</v>
      </c>
      <c r="F94" s="87">
        <v>1</v>
      </c>
      <c r="G94" s="87">
        <v>4</v>
      </c>
      <c r="H94" s="87">
        <v>2</v>
      </c>
      <c r="I94" s="87">
        <v>3</v>
      </c>
      <c r="J94" s="87">
        <v>3</v>
      </c>
      <c r="K94" s="87">
        <v>33</v>
      </c>
      <c r="L94" s="87">
        <v>0</v>
      </c>
      <c r="M94" s="87">
        <v>8</v>
      </c>
      <c r="N94" s="58">
        <v>0</v>
      </c>
    </row>
    <row r="95" spans="1:14" x14ac:dyDescent="0.25">
      <c r="A95" s="39"/>
      <c r="B95" s="87"/>
      <c r="C95" s="69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58"/>
    </row>
    <row r="96" spans="1:14" x14ac:dyDescent="0.25">
      <c r="A96" s="149" t="s">
        <v>68</v>
      </c>
      <c r="B96" s="79">
        <f>SUM(B97:B98)</f>
        <v>2739</v>
      </c>
      <c r="C96" s="129">
        <f>SUM(C97:C98)</f>
        <v>7</v>
      </c>
      <c r="D96" s="80">
        <f t="shared" ref="D96:M96" si="19">SUM(D97:D98)</f>
        <v>84</v>
      </c>
      <c r="E96" s="80">
        <f t="shared" si="19"/>
        <v>1248</v>
      </c>
      <c r="F96" s="80">
        <f t="shared" si="19"/>
        <v>0</v>
      </c>
      <c r="G96" s="80">
        <f t="shared" si="19"/>
        <v>195</v>
      </c>
      <c r="H96" s="80">
        <f t="shared" si="19"/>
        <v>185</v>
      </c>
      <c r="I96" s="80">
        <f t="shared" si="19"/>
        <v>0</v>
      </c>
      <c r="J96" s="80">
        <f t="shared" si="19"/>
        <v>58</v>
      </c>
      <c r="K96" s="80">
        <f t="shared" si="19"/>
        <v>826</v>
      </c>
      <c r="L96" s="80">
        <f t="shared" si="19"/>
        <v>5</v>
      </c>
      <c r="M96" s="80">
        <f t="shared" si="19"/>
        <v>131</v>
      </c>
      <c r="N96" s="54">
        <f>SUM(N97:N98)</f>
        <v>0</v>
      </c>
    </row>
    <row r="97" spans="1:14" x14ac:dyDescent="0.25">
      <c r="A97" s="38" t="s">
        <v>164</v>
      </c>
      <c r="B97" s="87">
        <f>SUM(C97:N97)</f>
        <v>2450</v>
      </c>
      <c r="C97" s="87">
        <v>4</v>
      </c>
      <c r="D97" s="87">
        <v>82</v>
      </c>
      <c r="E97" s="87">
        <v>1097</v>
      </c>
      <c r="F97" s="87">
        <v>0</v>
      </c>
      <c r="G97" s="87">
        <v>195</v>
      </c>
      <c r="H97" s="87">
        <v>159</v>
      </c>
      <c r="I97" s="87">
        <v>0</v>
      </c>
      <c r="J97" s="87">
        <v>53</v>
      </c>
      <c r="K97" s="87">
        <v>817</v>
      </c>
      <c r="L97" s="87">
        <v>5</v>
      </c>
      <c r="M97" s="87">
        <v>38</v>
      </c>
      <c r="N97" s="58">
        <v>0</v>
      </c>
    </row>
    <row r="98" spans="1:14" x14ac:dyDescent="0.25">
      <c r="A98" s="38" t="s">
        <v>85</v>
      </c>
      <c r="B98" s="87">
        <f>SUM(C98:N98)</f>
        <v>289</v>
      </c>
      <c r="C98" s="87">
        <v>3</v>
      </c>
      <c r="D98" s="87">
        <v>2</v>
      </c>
      <c r="E98" s="87">
        <v>151</v>
      </c>
      <c r="F98" s="87">
        <v>0</v>
      </c>
      <c r="G98" s="87">
        <v>0</v>
      </c>
      <c r="H98" s="87">
        <v>26</v>
      </c>
      <c r="I98" s="87">
        <v>0</v>
      </c>
      <c r="J98" s="87">
        <v>5</v>
      </c>
      <c r="K98" s="87">
        <v>9</v>
      </c>
      <c r="L98" s="87">
        <v>0</v>
      </c>
      <c r="M98" s="87">
        <v>93</v>
      </c>
      <c r="N98" s="58">
        <v>0</v>
      </c>
    </row>
    <row r="99" spans="1:14" x14ac:dyDescent="0.25">
      <c r="A99" s="39"/>
      <c r="B99" s="87"/>
      <c r="C99" s="69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58"/>
    </row>
    <row r="100" spans="1:14" x14ac:dyDescent="0.25">
      <c r="A100" s="149" t="s">
        <v>69</v>
      </c>
      <c r="B100" s="79">
        <f>SUM(B101:B105)</f>
        <v>3026</v>
      </c>
      <c r="C100" s="129">
        <f>SUM(C101:C105)</f>
        <v>203</v>
      </c>
      <c r="D100" s="80">
        <f t="shared" ref="D100:M100" si="20">SUM(D101:D105)</f>
        <v>36</v>
      </c>
      <c r="E100" s="80">
        <f t="shared" si="20"/>
        <v>1774</v>
      </c>
      <c r="F100" s="80">
        <f t="shared" si="20"/>
        <v>16</v>
      </c>
      <c r="G100" s="80">
        <f t="shared" si="20"/>
        <v>73</v>
      </c>
      <c r="H100" s="80">
        <f t="shared" si="20"/>
        <v>183</v>
      </c>
      <c r="I100" s="80">
        <f t="shared" si="20"/>
        <v>59</v>
      </c>
      <c r="J100" s="80">
        <f t="shared" si="20"/>
        <v>32</v>
      </c>
      <c r="K100" s="80">
        <f t="shared" si="20"/>
        <v>442</v>
      </c>
      <c r="L100" s="80">
        <f t="shared" si="20"/>
        <v>1</v>
      </c>
      <c r="M100" s="80">
        <f t="shared" si="20"/>
        <v>205</v>
      </c>
      <c r="N100" s="54">
        <f>SUM(N101:N105)</f>
        <v>2</v>
      </c>
    </row>
    <row r="101" spans="1:14" x14ac:dyDescent="0.25">
      <c r="A101" s="38" t="s">
        <v>165</v>
      </c>
      <c r="B101" s="87">
        <f>SUM(C101:N101)</f>
        <v>1146</v>
      </c>
      <c r="C101" s="87">
        <v>121</v>
      </c>
      <c r="D101" s="87">
        <v>12</v>
      </c>
      <c r="E101" s="87">
        <v>647</v>
      </c>
      <c r="F101" s="87">
        <v>0</v>
      </c>
      <c r="G101" s="87">
        <v>10</v>
      </c>
      <c r="H101" s="87">
        <v>113</v>
      </c>
      <c r="I101" s="87">
        <v>10</v>
      </c>
      <c r="J101" s="87">
        <v>15</v>
      </c>
      <c r="K101" s="87">
        <v>167</v>
      </c>
      <c r="L101" s="87">
        <v>1</v>
      </c>
      <c r="M101" s="87">
        <v>49</v>
      </c>
      <c r="N101" s="58">
        <v>1</v>
      </c>
    </row>
    <row r="102" spans="1:14" x14ac:dyDescent="0.25">
      <c r="A102" s="38" t="s">
        <v>264</v>
      </c>
      <c r="B102" s="87">
        <f>SUM(C102:N102)</f>
        <v>522</v>
      </c>
      <c r="C102" s="87">
        <v>27</v>
      </c>
      <c r="D102" s="87">
        <v>7</v>
      </c>
      <c r="E102" s="87">
        <v>329</v>
      </c>
      <c r="F102" s="87">
        <v>6</v>
      </c>
      <c r="G102" s="87">
        <v>11</v>
      </c>
      <c r="H102" s="87">
        <v>15</v>
      </c>
      <c r="I102" s="87">
        <v>14</v>
      </c>
      <c r="J102" s="87">
        <v>4</v>
      </c>
      <c r="K102" s="87">
        <v>74</v>
      </c>
      <c r="L102" s="87">
        <v>0</v>
      </c>
      <c r="M102" s="87">
        <v>35</v>
      </c>
      <c r="N102" s="58">
        <v>0</v>
      </c>
    </row>
    <row r="103" spans="1:14" x14ac:dyDescent="0.25">
      <c r="A103" s="38" t="s">
        <v>30</v>
      </c>
      <c r="B103" s="87">
        <f>SUM(C103:N103)</f>
        <v>632</v>
      </c>
      <c r="C103" s="87">
        <v>1</v>
      </c>
      <c r="D103" s="87">
        <v>15</v>
      </c>
      <c r="E103" s="87">
        <v>397</v>
      </c>
      <c r="F103" s="87">
        <v>0</v>
      </c>
      <c r="G103" s="87">
        <v>32</v>
      </c>
      <c r="H103" s="87">
        <v>1</v>
      </c>
      <c r="I103" s="87">
        <v>31</v>
      </c>
      <c r="J103" s="87">
        <v>1</v>
      </c>
      <c r="K103" s="87">
        <v>111</v>
      </c>
      <c r="L103" s="87">
        <v>0</v>
      </c>
      <c r="M103" s="87">
        <v>43</v>
      </c>
      <c r="N103" s="58">
        <v>0</v>
      </c>
    </row>
    <row r="104" spans="1:14" x14ac:dyDescent="0.25">
      <c r="A104" s="38" t="s">
        <v>265</v>
      </c>
      <c r="B104" s="87">
        <f>SUM(C104:N104)</f>
        <v>525</v>
      </c>
      <c r="C104" s="87">
        <v>2</v>
      </c>
      <c r="D104" s="87">
        <v>1</v>
      </c>
      <c r="E104" s="87">
        <v>300</v>
      </c>
      <c r="F104" s="87">
        <v>2</v>
      </c>
      <c r="G104" s="87">
        <v>20</v>
      </c>
      <c r="H104" s="87">
        <v>52</v>
      </c>
      <c r="I104" s="87">
        <v>0</v>
      </c>
      <c r="J104" s="87">
        <v>8</v>
      </c>
      <c r="K104" s="87">
        <v>77</v>
      </c>
      <c r="L104" s="87">
        <v>0</v>
      </c>
      <c r="M104" s="87">
        <v>63</v>
      </c>
      <c r="N104" s="58">
        <v>0</v>
      </c>
    </row>
    <row r="105" spans="1:14" x14ac:dyDescent="0.25">
      <c r="A105" s="38" t="s">
        <v>46</v>
      </c>
      <c r="B105" s="87">
        <f>SUM(C105:N105)</f>
        <v>201</v>
      </c>
      <c r="C105" s="87">
        <v>52</v>
      </c>
      <c r="D105" s="87">
        <v>1</v>
      </c>
      <c r="E105" s="87">
        <v>101</v>
      </c>
      <c r="F105" s="87">
        <v>8</v>
      </c>
      <c r="G105" s="87">
        <v>0</v>
      </c>
      <c r="H105" s="87">
        <v>2</v>
      </c>
      <c r="I105" s="87">
        <v>4</v>
      </c>
      <c r="J105" s="87">
        <v>4</v>
      </c>
      <c r="K105" s="87">
        <v>13</v>
      </c>
      <c r="L105" s="87">
        <v>0</v>
      </c>
      <c r="M105" s="87">
        <v>15</v>
      </c>
      <c r="N105" s="58">
        <v>1</v>
      </c>
    </row>
    <row r="106" spans="1:14" x14ac:dyDescent="0.25">
      <c r="A106" s="152"/>
      <c r="B106" s="87"/>
      <c r="C106" s="69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58"/>
    </row>
    <row r="107" spans="1:14" x14ac:dyDescent="0.25">
      <c r="A107" s="153" t="s">
        <v>70</v>
      </c>
      <c r="B107" s="79">
        <f>SUM(B108:B110)</f>
        <v>2372</v>
      </c>
      <c r="C107" s="129">
        <f>SUM(C108:C110)</f>
        <v>101</v>
      </c>
      <c r="D107" s="80">
        <f t="shared" ref="D107:M107" si="21">SUM(D108:D110)</f>
        <v>19</v>
      </c>
      <c r="E107" s="80">
        <f t="shared" si="21"/>
        <v>1463</v>
      </c>
      <c r="F107" s="80">
        <f t="shared" si="21"/>
        <v>77</v>
      </c>
      <c r="G107" s="80">
        <f t="shared" si="21"/>
        <v>210</v>
      </c>
      <c r="H107" s="80">
        <f t="shared" si="21"/>
        <v>26</v>
      </c>
      <c r="I107" s="80">
        <f t="shared" si="21"/>
        <v>6</v>
      </c>
      <c r="J107" s="80">
        <f t="shared" si="21"/>
        <v>19</v>
      </c>
      <c r="K107" s="80">
        <f t="shared" si="21"/>
        <v>354</v>
      </c>
      <c r="L107" s="80">
        <f t="shared" si="21"/>
        <v>7</v>
      </c>
      <c r="M107" s="80">
        <f t="shared" si="21"/>
        <v>90</v>
      </c>
      <c r="N107" s="54">
        <f>SUM(N108:N110)</f>
        <v>0</v>
      </c>
    </row>
    <row r="108" spans="1:14" x14ac:dyDescent="0.25">
      <c r="A108" s="38" t="s">
        <v>166</v>
      </c>
      <c r="B108" s="87">
        <f>SUM(C108:N108)</f>
        <v>1131</v>
      </c>
      <c r="C108" s="87">
        <v>31</v>
      </c>
      <c r="D108" s="87">
        <v>6</v>
      </c>
      <c r="E108" s="87">
        <v>613</v>
      </c>
      <c r="F108" s="87">
        <v>0</v>
      </c>
      <c r="G108" s="87">
        <v>143</v>
      </c>
      <c r="H108" s="87">
        <v>17</v>
      </c>
      <c r="I108" s="87">
        <v>1</v>
      </c>
      <c r="J108" s="87">
        <v>14</v>
      </c>
      <c r="K108" s="87">
        <v>265</v>
      </c>
      <c r="L108" s="87">
        <v>4</v>
      </c>
      <c r="M108" s="87">
        <v>37</v>
      </c>
      <c r="N108" s="58">
        <v>0</v>
      </c>
    </row>
    <row r="109" spans="1:14" x14ac:dyDescent="0.25">
      <c r="A109" s="38" t="s">
        <v>266</v>
      </c>
      <c r="B109" s="87">
        <f>SUM(C109:N109)</f>
        <v>710</v>
      </c>
      <c r="C109" s="87">
        <v>1</v>
      </c>
      <c r="D109" s="87">
        <v>4</v>
      </c>
      <c r="E109" s="87">
        <v>517</v>
      </c>
      <c r="F109" s="87">
        <v>75</v>
      </c>
      <c r="G109" s="87">
        <v>0</v>
      </c>
      <c r="H109" s="87">
        <v>3</v>
      </c>
      <c r="I109" s="87">
        <v>5</v>
      </c>
      <c r="J109" s="87">
        <v>1</v>
      </c>
      <c r="K109" s="87">
        <v>61</v>
      </c>
      <c r="L109" s="87">
        <v>3</v>
      </c>
      <c r="M109" s="87">
        <v>40</v>
      </c>
      <c r="N109" s="58">
        <v>0</v>
      </c>
    </row>
    <row r="110" spans="1:14" x14ac:dyDescent="0.25">
      <c r="A110" s="38" t="s">
        <v>267</v>
      </c>
      <c r="B110" s="87">
        <f>SUM(C110:N110)</f>
        <v>531</v>
      </c>
      <c r="C110" s="87">
        <v>69</v>
      </c>
      <c r="D110" s="87">
        <v>9</v>
      </c>
      <c r="E110" s="87">
        <v>333</v>
      </c>
      <c r="F110" s="87">
        <v>2</v>
      </c>
      <c r="G110" s="87">
        <v>67</v>
      </c>
      <c r="H110" s="87">
        <v>6</v>
      </c>
      <c r="I110" s="87">
        <v>0</v>
      </c>
      <c r="J110" s="87">
        <v>4</v>
      </c>
      <c r="K110" s="87">
        <v>28</v>
      </c>
      <c r="L110" s="87">
        <v>0</v>
      </c>
      <c r="M110" s="87">
        <v>13</v>
      </c>
      <c r="N110" s="58">
        <v>0</v>
      </c>
    </row>
    <row r="111" spans="1:14" x14ac:dyDescent="0.25">
      <c r="A111" s="39"/>
      <c r="B111" s="87"/>
      <c r="C111" s="69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58"/>
    </row>
    <row r="112" spans="1:14" x14ac:dyDescent="0.25">
      <c r="A112" s="153" t="s">
        <v>71</v>
      </c>
      <c r="B112" s="79">
        <f>SUM(B113:B115)</f>
        <v>3434</v>
      </c>
      <c r="C112" s="129">
        <f>SUM(C113:C115)</f>
        <v>111</v>
      </c>
      <c r="D112" s="80">
        <f t="shared" ref="D112:M112" si="22">SUM(D113:D115)</f>
        <v>33</v>
      </c>
      <c r="E112" s="80">
        <f t="shared" si="22"/>
        <v>1615</v>
      </c>
      <c r="F112" s="80">
        <f t="shared" si="22"/>
        <v>32</v>
      </c>
      <c r="G112" s="80">
        <f t="shared" si="22"/>
        <v>366</v>
      </c>
      <c r="H112" s="80">
        <f t="shared" si="22"/>
        <v>183</v>
      </c>
      <c r="I112" s="80">
        <f t="shared" si="22"/>
        <v>86</v>
      </c>
      <c r="J112" s="80">
        <f t="shared" si="22"/>
        <v>38</v>
      </c>
      <c r="K112" s="80">
        <f t="shared" si="22"/>
        <v>919</v>
      </c>
      <c r="L112" s="80">
        <f t="shared" si="22"/>
        <v>9</v>
      </c>
      <c r="M112" s="80">
        <f t="shared" si="22"/>
        <v>38</v>
      </c>
      <c r="N112" s="54">
        <f>SUM(N113:N115)</f>
        <v>4</v>
      </c>
    </row>
    <row r="113" spans="1:14" x14ac:dyDescent="0.25">
      <c r="A113" s="38" t="s">
        <v>167</v>
      </c>
      <c r="B113" s="87">
        <f>SUM(C113:N113)</f>
        <v>1930</v>
      </c>
      <c r="C113" s="87">
        <v>93</v>
      </c>
      <c r="D113" s="87">
        <v>5</v>
      </c>
      <c r="E113" s="87">
        <v>841</v>
      </c>
      <c r="F113" s="87">
        <v>0</v>
      </c>
      <c r="G113" s="87">
        <v>177</v>
      </c>
      <c r="H113" s="87">
        <v>55</v>
      </c>
      <c r="I113" s="87">
        <v>48</v>
      </c>
      <c r="J113" s="87">
        <v>31</v>
      </c>
      <c r="K113" s="87">
        <v>662</v>
      </c>
      <c r="L113" s="87">
        <v>4</v>
      </c>
      <c r="M113" s="87">
        <v>10</v>
      </c>
      <c r="N113" s="58">
        <v>4</v>
      </c>
    </row>
    <row r="114" spans="1:14" x14ac:dyDescent="0.25">
      <c r="A114" s="38" t="s">
        <v>84</v>
      </c>
      <c r="B114" s="87">
        <f>SUM(C114:N114)</f>
        <v>878</v>
      </c>
      <c r="C114" s="87">
        <v>10</v>
      </c>
      <c r="D114" s="87">
        <v>13</v>
      </c>
      <c r="E114" s="87">
        <v>450</v>
      </c>
      <c r="F114" s="87">
        <v>32</v>
      </c>
      <c r="G114" s="87">
        <v>103</v>
      </c>
      <c r="H114" s="87">
        <v>107</v>
      </c>
      <c r="I114" s="87">
        <v>24</v>
      </c>
      <c r="J114" s="87">
        <v>6</v>
      </c>
      <c r="K114" s="87">
        <v>118</v>
      </c>
      <c r="L114" s="87">
        <v>1</v>
      </c>
      <c r="M114" s="87">
        <v>14</v>
      </c>
      <c r="N114" s="58">
        <v>0</v>
      </c>
    </row>
    <row r="115" spans="1:14" x14ac:dyDescent="0.25">
      <c r="A115" s="38" t="s">
        <v>268</v>
      </c>
      <c r="B115" s="87">
        <f>SUM(C115:N115)</f>
        <v>626</v>
      </c>
      <c r="C115" s="87">
        <v>8</v>
      </c>
      <c r="D115" s="87">
        <v>15</v>
      </c>
      <c r="E115" s="87">
        <v>324</v>
      </c>
      <c r="F115" s="87">
        <v>0</v>
      </c>
      <c r="G115" s="87">
        <v>86</v>
      </c>
      <c r="H115" s="87">
        <v>21</v>
      </c>
      <c r="I115" s="87">
        <v>14</v>
      </c>
      <c r="J115" s="87">
        <v>1</v>
      </c>
      <c r="K115" s="87">
        <v>139</v>
      </c>
      <c r="L115" s="87">
        <v>4</v>
      </c>
      <c r="M115" s="87">
        <v>14</v>
      </c>
      <c r="N115" s="58">
        <v>0</v>
      </c>
    </row>
    <row r="116" spans="1:14" x14ac:dyDescent="0.25">
      <c r="A116" s="100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3"/>
    </row>
    <row r="117" spans="1:14" x14ac:dyDescent="0.25">
      <c r="A117" s="103" t="s">
        <v>169</v>
      </c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</row>
    <row r="118" spans="1:14" hidden="1" x14ac:dyDescent="0.25"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</row>
    <row r="119" spans="1:14" hidden="1" x14ac:dyDescent="0.25"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</row>
  </sheetData>
  <mergeCells count="14">
    <mergeCell ref="A3:N3"/>
    <mergeCell ref="A4:N4"/>
    <mergeCell ref="A5:N5"/>
    <mergeCell ref="A6:N6"/>
    <mergeCell ref="A8:A9"/>
    <mergeCell ref="B8:B9"/>
    <mergeCell ref="C8:C9"/>
    <mergeCell ref="D8:D9"/>
    <mergeCell ref="E8:I8"/>
    <mergeCell ref="J8:J9"/>
    <mergeCell ref="K8:K9"/>
    <mergeCell ref="L8:L9"/>
    <mergeCell ref="M8:M9"/>
    <mergeCell ref="N8:N9"/>
  </mergeCells>
  <phoneticPr fontId="9" type="noConversion"/>
  <pageMargins left="0.75" right="0.75" top="1" bottom="1" header="0" footer="0"/>
  <pageSetup scale="3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E9BE3-DF89-4BA5-A17C-28EB83D4557C}">
  <dimension ref="A1:XFC117"/>
  <sheetViews>
    <sheetView zoomScale="85" zoomScaleNormal="85" workbookViewId="0"/>
  </sheetViews>
  <sheetFormatPr baseColWidth="10" defaultColWidth="11.5703125" defaultRowHeight="15.75" zeroHeight="1" x14ac:dyDescent="0.25"/>
  <cols>
    <col min="1" max="1" width="76.5703125" style="183" customWidth="1"/>
    <col min="2" max="2" width="14.42578125" style="193" customWidth="1"/>
    <col min="3" max="3" width="14.85546875" style="193" customWidth="1"/>
    <col min="4" max="4" width="16.42578125" style="193" customWidth="1"/>
    <col min="5" max="5" width="16.85546875" style="193" customWidth="1"/>
    <col min="6" max="7" width="14.85546875" style="193" customWidth="1"/>
    <col min="8" max="8" width="0" style="183" hidden="1" customWidth="1"/>
    <col min="9" max="16382" width="11.5703125" style="183" hidden="1" customWidth="1"/>
    <col min="16383" max="16383" width="0.28515625" style="183" hidden="1" customWidth="1"/>
    <col min="16384" max="16384" width="7.5703125" style="183" hidden="1" customWidth="1"/>
  </cols>
  <sheetData>
    <row r="1" spans="1:7" x14ac:dyDescent="0.25">
      <c r="A1" s="182" t="s">
        <v>41</v>
      </c>
      <c r="E1" s="208"/>
      <c r="F1" s="208"/>
      <c r="G1" s="208"/>
    </row>
    <row r="2" spans="1:7" x14ac:dyDescent="0.25"/>
    <row r="3" spans="1:7" x14ac:dyDescent="0.25">
      <c r="A3" s="254" t="s">
        <v>281</v>
      </c>
      <c r="B3" s="254"/>
      <c r="C3" s="254"/>
      <c r="D3" s="254"/>
      <c r="E3" s="254"/>
      <c r="F3" s="254"/>
      <c r="G3" s="254"/>
    </row>
    <row r="4" spans="1:7" x14ac:dyDescent="0.25">
      <c r="A4" s="254" t="s">
        <v>42</v>
      </c>
      <c r="B4" s="254"/>
      <c r="C4" s="254"/>
      <c r="D4" s="254"/>
      <c r="E4" s="254"/>
      <c r="F4" s="254"/>
      <c r="G4" s="254"/>
    </row>
    <row r="5" spans="1:7" x14ac:dyDescent="0.25">
      <c r="A5" s="254" t="s">
        <v>282</v>
      </c>
      <c r="B5" s="254"/>
      <c r="C5" s="254"/>
      <c r="D5" s="254"/>
      <c r="E5" s="254"/>
      <c r="F5" s="254"/>
      <c r="G5" s="254"/>
    </row>
    <row r="6" spans="1:7" x14ac:dyDescent="0.25">
      <c r="A6" s="254" t="s">
        <v>283</v>
      </c>
      <c r="B6" s="254"/>
      <c r="C6" s="254"/>
      <c r="D6" s="254"/>
      <c r="E6" s="254"/>
      <c r="F6" s="254"/>
      <c r="G6" s="254"/>
    </row>
    <row r="7" spans="1:7" x14ac:dyDescent="0.25"/>
    <row r="8" spans="1:7" ht="15.75" customHeight="1" x14ac:dyDescent="0.25">
      <c r="A8" s="255" t="s">
        <v>43</v>
      </c>
      <c r="B8" s="256" t="s">
        <v>22</v>
      </c>
      <c r="C8" s="258" t="s">
        <v>284</v>
      </c>
      <c r="D8" s="259"/>
      <c r="E8" s="259"/>
      <c r="F8" s="259"/>
      <c r="G8" s="259"/>
    </row>
    <row r="9" spans="1:7" ht="53.1" customHeight="1" x14ac:dyDescent="0.25">
      <c r="A9" s="255"/>
      <c r="B9" s="256"/>
      <c r="C9" s="251" t="s">
        <v>285</v>
      </c>
      <c r="D9" s="251" t="s">
        <v>286</v>
      </c>
      <c r="E9" s="251" t="s">
        <v>287</v>
      </c>
      <c r="F9" s="251" t="s">
        <v>288</v>
      </c>
      <c r="G9" s="251" t="s">
        <v>289</v>
      </c>
    </row>
    <row r="10" spans="1:7" x14ac:dyDescent="0.25">
      <c r="A10" s="255"/>
      <c r="B10" s="257"/>
      <c r="C10" s="252"/>
      <c r="D10" s="252"/>
      <c r="E10" s="252"/>
      <c r="F10" s="252"/>
      <c r="G10" s="253"/>
    </row>
    <row r="11" spans="1:7" ht="15.75" customHeight="1" x14ac:dyDescent="0.25">
      <c r="B11" s="209"/>
      <c r="C11" s="209"/>
      <c r="D11" s="209"/>
      <c r="E11" s="209"/>
      <c r="F11" s="209"/>
      <c r="G11" s="209"/>
    </row>
    <row r="12" spans="1:7" x14ac:dyDescent="0.25">
      <c r="A12" s="201" t="s">
        <v>10</v>
      </c>
      <c r="B12" s="210">
        <f>SUM(B14+B22+B25+B32+B39+B46+B54+B63+B71+B79+B87+B97+B101+B108+B113)</f>
        <v>20517</v>
      </c>
      <c r="C12" s="210">
        <f t="shared" ref="C12:G12" si="0">SUM(C14+C22+C25+C32+C39+C46+C54+C63+C71+C79+C87+C97+C101+C108+C113)</f>
        <v>6585</v>
      </c>
      <c r="D12" s="210">
        <f t="shared" si="0"/>
        <v>824</v>
      </c>
      <c r="E12" s="210">
        <f t="shared" si="0"/>
        <v>5</v>
      </c>
      <c r="F12" s="210">
        <f t="shared" si="0"/>
        <v>13032</v>
      </c>
      <c r="G12" s="210">
        <f t="shared" si="0"/>
        <v>71</v>
      </c>
    </row>
    <row r="13" spans="1:7" x14ac:dyDescent="0.25">
      <c r="A13" s="184"/>
      <c r="B13" s="211"/>
      <c r="C13" s="211"/>
      <c r="D13" s="211"/>
      <c r="E13" s="211"/>
      <c r="F13" s="211"/>
      <c r="G13" s="211"/>
    </row>
    <row r="14" spans="1:7" x14ac:dyDescent="0.25">
      <c r="A14" s="185" t="s">
        <v>57</v>
      </c>
      <c r="B14" s="210">
        <f>SUM(B15:B20)</f>
        <v>894</v>
      </c>
      <c r="C14" s="210">
        <f>SUM(C15:C20)</f>
        <v>25</v>
      </c>
      <c r="D14" s="210">
        <f t="shared" ref="D14:G14" si="1">SUM(D15:D20)</f>
        <v>1</v>
      </c>
      <c r="E14" s="210">
        <f t="shared" si="1"/>
        <v>0</v>
      </c>
      <c r="F14" s="210">
        <f t="shared" si="1"/>
        <v>861</v>
      </c>
      <c r="G14" s="210">
        <f t="shared" si="1"/>
        <v>7</v>
      </c>
    </row>
    <row r="15" spans="1:7" x14ac:dyDescent="0.25">
      <c r="A15" s="186" t="s">
        <v>155</v>
      </c>
      <c r="B15" s="211">
        <f t="shared" ref="B15:B20" si="2">SUM(C15:G15)</f>
        <v>392</v>
      </c>
      <c r="C15" s="211">
        <v>6</v>
      </c>
      <c r="D15" s="211">
        <v>1</v>
      </c>
      <c r="E15" s="211">
        <v>0</v>
      </c>
      <c r="F15" s="211">
        <v>385</v>
      </c>
      <c r="G15" s="211">
        <v>0</v>
      </c>
    </row>
    <row r="16" spans="1:7" x14ac:dyDescent="0.25">
      <c r="A16" s="186" t="s">
        <v>29</v>
      </c>
      <c r="B16" s="211">
        <f t="shared" si="2"/>
        <v>62</v>
      </c>
      <c r="C16" s="211">
        <v>2</v>
      </c>
      <c r="D16" s="211">
        <v>0</v>
      </c>
      <c r="E16" s="211">
        <v>0</v>
      </c>
      <c r="F16" s="211">
        <v>60</v>
      </c>
      <c r="G16" s="211">
        <v>0</v>
      </c>
    </row>
    <row r="17" spans="1:7" x14ac:dyDescent="0.25">
      <c r="A17" s="186" t="s">
        <v>72</v>
      </c>
      <c r="B17" s="211">
        <f t="shared" si="2"/>
        <v>278</v>
      </c>
      <c r="C17" s="211">
        <v>9</v>
      </c>
      <c r="D17" s="211">
        <v>0</v>
      </c>
      <c r="E17" s="211">
        <v>0</v>
      </c>
      <c r="F17" s="211">
        <v>264</v>
      </c>
      <c r="G17" s="211">
        <v>5</v>
      </c>
    </row>
    <row r="18" spans="1:7" x14ac:dyDescent="0.25">
      <c r="A18" s="186" t="s">
        <v>224</v>
      </c>
      <c r="B18" s="211">
        <f t="shared" si="2"/>
        <v>75</v>
      </c>
      <c r="C18" s="211">
        <v>1</v>
      </c>
      <c r="D18" s="211">
        <v>0</v>
      </c>
      <c r="E18" s="211">
        <v>0</v>
      </c>
      <c r="F18" s="211">
        <v>74</v>
      </c>
      <c r="G18" s="211">
        <v>0</v>
      </c>
    </row>
    <row r="19" spans="1:7" x14ac:dyDescent="0.25">
      <c r="A19" s="186" t="s">
        <v>225</v>
      </c>
      <c r="B19" s="211">
        <f t="shared" si="2"/>
        <v>2</v>
      </c>
      <c r="C19" s="211">
        <v>0</v>
      </c>
      <c r="D19" s="211">
        <v>0</v>
      </c>
      <c r="E19" s="211">
        <v>0</v>
      </c>
      <c r="F19" s="211">
        <v>2</v>
      </c>
      <c r="G19" s="211">
        <v>0</v>
      </c>
    </row>
    <row r="20" spans="1:7" x14ac:dyDescent="0.25">
      <c r="A20" s="186" t="s">
        <v>226</v>
      </c>
      <c r="B20" s="211">
        <f t="shared" si="2"/>
        <v>85</v>
      </c>
      <c r="C20" s="211">
        <v>7</v>
      </c>
      <c r="D20" s="211">
        <v>0</v>
      </c>
      <c r="E20" s="211">
        <v>0</v>
      </c>
      <c r="F20" s="211">
        <v>76</v>
      </c>
      <c r="G20" s="211">
        <v>2</v>
      </c>
    </row>
    <row r="21" spans="1:7" x14ac:dyDescent="0.25">
      <c r="A21" s="187"/>
      <c r="B21" s="210"/>
      <c r="C21" s="210"/>
      <c r="D21" s="210"/>
      <c r="E21" s="210"/>
      <c r="F21" s="210"/>
      <c r="G21" s="210"/>
    </row>
    <row r="22" spans="1:7" x14ac:dyDescent="0.25">
      <c r="A22" s="185" t="s">
        <v>58</v>
      </c>
      <c r="B22" s="210">
        <f>SUM(B23:B23)</f>
        <v>2802</v>
      </c>
      <c r="C22" s="210">
        <f>SUM(C23:C23)</f>
        <v>1551</v>
      </c>
      <c r="D22" s="210">
        <f t="shared" ref="D22:G22" si="3">SUM(D23:D23)</f>
        <v>8</v>
      </c>
      <c r="E22" s="210">
        <f t="shared" si="3"/>
        <v>0</v>
      </c>
      <c r="F22" s="210">
        <f t="shared" si="3"/>
        <v>1243</v>
      </c>
      <c r="G22" s="210">
        <f t="shared" si="3"/>
        <v>0</v>
      </c>
    </row>
    <row r="23" spans="1:7" x14ac:dyDescent="0.25">
      <c r="A23" s="187" t="s">
        <v>156</v>
      </c>
      <c r="B23" s="211">
        <f>SUM(C23:G23)</f>
        <v>2802</v>
      </c>
      <c r="C23" s="211">
        <v>1551</v>
      </c>
      <c r="D23" s="211">
        <v>8</v>
      </c>
      <c r="E23" s="211">
        <v>0</v>
      </c>
      <c r="F23" s="211">
        <v>1243</v>
      </c>
      <c r="G23" s="211">
        <v>0</v>
      </c>
    </row>
    <row r="24" spans="1:7" x14ac:dyDescent="0.25">
      <c r="A24" s="188"/>
      <c r="B24" s="210"/>
      <c r="C24" s="210"/>
      <c r="D24" s="210"/>
      <c r="E24" s="210"/>
      <c r="F24" s="210"/>
      <c r="G24" s="210"/>
    </row>
    <row r="25" spans="1:7" x14ac:dyDescent="0.25">
      <c r="A25" s="185" t="s">
        <v>59</v>
      </c>
      <c r="B25" s="210">
        <f>SUM(B26:B30)</f>
        <v>2162</v>
      </c>
      <c r="C25" s="210">
        <f>SUM(C26:C30)</f>
        <v>302</v>
      </c>
      <c r="D25" s="210">
        <f t="shared" ref="D25:G25" si="4">SUM(D26:D30)</f>
        <v>1</v>
      </c>
      <c r="E25" s="210">
        <f t="shared" si="4"/>
        <v>0</v>
      </c>
      <c r="F25" s="210">
        <f t="shared" si="4"/>
        <v>1845</v>
      </c>
      <c r="G25" s="210">
        <f t="shared" si="4"/>
        <v>14</v>
      </c>
    </row>
    <row r="26" spans="1:7" x14ac:dyDescent="0.25">
      <c r="A26" s="186" t="s">
        <v>157</v>
      </c>
      <c r="B26" s="211">
        <f>SUM(C26:G26)</f>
        <v>1179</v>
      </c>
      <c r="C26" s="211">
        <v>0</v>
      </c>
      <c r="D26" s="211">
        <v>0</v>
      </c>
      <c r="E26" s="211">
        <v>0</v>
      </c>
      <c r="F26" s="211">
        <v>1169</v>
      </c>
      <c r="G26" s="211">
        <v>10</v>
      </c>
    </row>
    <row r="27" spans="1:7" x14ac:dyDescent="0.25">
      <c r="A27" s="186" t="s">
        <v>74</v>
      </c>
      <c r="B27" s="211">
        <f>SUM(C27:G27)</f>
        <v>515</v>
      </c>
      <c r="C27" s="211">
        <v>300</v>
      </c>
      <c r="D27" s="211">
        <v>0</v>
      </c>
      <c r="E27" s="211">
        <v>0</v>
      </c>
      <c r="F27" s="211">
        <v>215</v>
      </c>
      <c r="G27" s="211">
        <v>0</v>
      </c>
    </row>
    <row r="28" spans="1:7" x14ac:dyDescent="0.25">
      <c r="A28" s="186" t="s">
        <v>73</v>
      </c>
      <c r="B28" s="211">
        <f>SUM(C28:G28)</f>
        <v>293</v>
      </c>
      <c r="C28" s="211">
        <v>2</v>
      </c>
      <c r="D28" s="211">
        <v>0</v>
      </c>
      <c r="E28" s="211">
        <v>0</v>
      </c>
      <c r="F28" s="211">
        <v>289</v>
      </c>
      <c r="G28" s="211">
        <v>2</v>
      </c>
    </row>
    <row r="29" spans="1:7" x14ac:dyDescent="0.25">
      <c r="A29" s="186" t="s">
        <v>227</v>
      </c>
      <c r="B29" s="211">
        <f>SUM(C29:G29)</f>
        <v>82</v>
      </c>
      <c r="C29" s="211">
        <v>0</v>
      </c>
      <c r="D29" s="211">
        <v>0</v>
      </c>
      <c r="E29" s="211">
        <v>0</v>
      </c>
      <c r="F29" s="211">
        <v>81</v>
      </c>
      <c r="G29" s="211">
        <v>1</v>
      </c>
    </row>
    <row r="30" spans="1:7" x14ac:dyDescent="0.25">
      <c r="A30" s="186" t="s">
        <v>228</v>
      </c>
      <c r="B30" s="211">
        <f>SUM(C30:G30)</f>
        <v>93</v>
      </c>
      <c r="C30" s="211">
        <v>0</v>
      </c>
      <c r="D30" s="211">
        <v>1</v>
      </c>
      <c r="E30" s="211">
        <v>0</v>
      </c>
      <c r="F30" s="211">
        <v>91</v>
      </c>
      <c r="G30" s="211">
        <v>1</v>
      </c>
    </row>
    <row r="31" spans="1:7" x14ac:dyDescent="0.25">
      <c r="A31" s="188"/>
      <c r="B31" s="210"/>
      <c r="C31" s="210"/>
      <c r="D31" s="210"/>
      <c r="E31" s="210"/>
      <c r="F31" s="210"/>
      <c r="G31" s="210"/>
    </row>
    <row r="32" spans="1:7" x14ac:dyDescent="0.25">
      <c r="A32" s="185" t="s">
        <v>60</v>
      </c>
      <c r="B32" s="210">
        <f>SUM(B33:B37)</f>
        <v>2687</v>
      </c>
      <c r="C32" s="210">
        <f t="shared" ref="C32:G32" si="5">SUM(C33:C37)</f>
        <v>1877</v>
      </c>
      <c r="D32" s="210">
        <f t="shared" si="5"/>
        <v>8</v>
      </c>
      <c r="E32" s="210">
        <f t="shared" si="5"/>
        <v>0</v>
      </c>
      <c r="F32" s="210">
        <f t="shared" si="5"/>
        <v>799</v>
      </c>
      <c r="G32" s="210">
        <f t="shared" si="5"/>
        <v>3</v>
      </c>
    </row>
    <row r="33" spans="1:7" x14ac:dyDescent="0.25">
      <c r="A33" s="189" t="s">
        <v>158</v>
      </c>
      <c r="B33" s="211">
        <f>SUM(C33:G33)</f>
        <v>2283</v>
      </c>
      <c r="C33" s="211">
        <v>1835</v>
      </c>
      <c r="D33" s="211">
        <v>5</v>
      </c>
      <c r="E33" s="211">
        <v>0</v>
      </c>
      <c r="F33" s="211">
        <v>443</v>
      </c>
      <c r="G33" s="211">
        <v>0</v>
      </c>
    </row>
    <row r="34" spans="1:7" x14ac:dyDescent="0.25">
      <c r="A34" s="186" t="s">
        <v>229</v>
      </c>
      <c r="B34" s="211">
        <f>SUM(C34:G34)</f>
        <v>107</v>
      </c>
      <c r="C34" s="211">
        <v>18</v>
      </c>
      <c r="D34" s="211">
        <v>2</v>
      </c>
      <c r="E34" s="211">
        <v>0</v>
      </c>
      <c r="F34" s="211">
        <v>87</v>
      </c>
      <c r="G34" s="211">
        <v>0</v>
      </c>
    </row>
    <row r="35" spans="1:7" x14ac:dyDescent="0.25">
      <c r="A35" s="186" t="s">
        <v>230</v>
      </c>
      <c r="B35" s="211">
        <f>SUM(C35:G35)</f>
        <v>44</v>
      </c>
      <c r="C35" s="211">
        <v>13</v>
      </c>
      <c r="D35" s="211">
        <v>1</v>
      </c>
      <c r="E35" s="211">
        <v>0</v>
      </c>
      <c r="F35" s="211">
        <v>30</v>
      </c>
      <c r="G35" s="211">
        <v>0</v>
      </c>
    </row>
    <row r="36" spans="1:7" x14ac:dyDescent="0.25">
      <c r="A36" s="186" t="s">
        <v>231</v>
      </c>
      <c r="B36" s="211">
        <f>SUM(C36:G36)</f>
        <v>64</v>
      </c>
      <c r="C36" s="211">
        <v>5</v>
      </c>
      <c r="D36" s="211">
        <v>0</v>
      </c>
      <c r="E36" s="211">
        <v>0</v>
      </c>
      <c r="F36" s="211">
        <v>56</v>
      </c>
      <c r="G36" s="211">
        <v>3</v>
      </c>
    </row>
    <row r="37" spans="1:7" x14ac:dyDescent="0.25">
      <c r="A37" s="186" t="s">
        <v>232</v>
      </c>
      <c r="B37" s="211">
        <f>SUM(C37:G37)</f>
        <v>189</v>
      </c>
      <c r="C37" s="211">
        <v>6</v>
      </c>
      <c r="D37" s="211">
        <v>0</v>
      </c>
      <c r="E37" s="211">
        <v>0</v>
      </c>
      <c r="F37" s="211">
        <v>183</v>
      </c>
      <c r="G37" s="211">
        <v>0</v>
      </c>
    </row>
    <row r="38" spans="1:7" x14ac:dyDescent="0.25">
      <c r="A38" s="188"/>
      <c r="B38" s="210"/>
      <c r="C38" s="210"/>
      <c r="D38" s="210"/>
      <c r="E38" s="210"/>
      <c r="F38" s="210"/>
      <c r="G38" s="210"/>
    </row>
    <row r="39" spans="1:7" x14ac:dyDescent="0.25">
      <c r="A39" s="185" t="s">
        <v>61</v>
      </c>
      <c r="B39" s="210">
        <f>SUM(B40:B44)</f>
        <v>1292</v>
      </c>
      <c r="C39" s="210">
        <f t="shared" ref="C39:G39" si="6">SUM(C40:C44)</f>
        <v>342</v>
      </c>
      <c r="D39" s="210">
        <f t="shared" si="6"/>
        <v>14</v>
      </c>
      <c r="E39" s="210">
        <f t="shared" si="6"/>
        <v>5</v>
      </c>
      <c r="F39" s="210">
        <f t="shared" si="6"/>
        <v>927</v>
      </c>
      <c r="G39" s="210">
        <f t="shared" si="6"/>
        <v>4</v>
      </c>
    </row>
    <row r="40" spans="1:7" x14ac:dyDescent="0.25">
      <c r="A40" s="186" t="s">
        <v>159</v>
      </c>
      <c r="B40" s="211">
        <f>SUM(C40:G40)</f>
        <v>331</v>
      </c>
      <c r="C40" s="211">
        <v>1</v>
      </c>
      <c r="D40" s="211">
        <v>1</v>
      </c>
      <c r="E40" s="211">
        <v>0</v>
      </c>
      <c r="F40" s="211">
        <v>329</v>
      </c>
      <c r="G40" s="211">
        <v>0</v>
      </c>
    </row>
    <row r="41" spans="1:7" x14ac:dyDescent="0.25">
      <c r="A41" s="186" t="s">
        <v>233</v>
      </c>
      <c r="B41" s="211">
        <f>SUM(C41:G41)</f>
        <v>144</v>
      </c>
      <c r="C41" s="211">
        <v>3</v>
      </c>
      <c r="D41" s="211">
        <v>0</v>
      </c>
      <c r="E41" s="211">
        <v>0</v>
      </c>
      <c r="F41" s="211">
        <v>141</v>
      </c>
      <c r="G41" s="211">
        <v>0</v>
      </c>
    </row>
    <row r="42" spans="1:7" x14ac:dyDescent="0.25">
      <c r="A42" s="186" t="s">
        <v>234</v>
      </c>
      <c r="B42" s="211">
        <f>SUM(C42:G42)</f>
        <v>237</v>
      </c>
      <c r="C42" s="211">
        <v>117</v>
      </c>
      <c r="D42" s="211">
        <v>0</v>
      </c>
      <c r="E42" s="211">
        <v>5</v>
      </c>
      <c r="F42" s="211">
        <v>114</v>
      </c>
      <c r="G42" s="211">
        <v>1</v>
      </c>
    </row>
    <row r="43" spans="1:7" x14ac:dyDescent="0.25">
      <c r="A43" s="186" t="s">
        <v>235</v>
      </c>
      <c r="B43" s="211">
        <f>SUM(C43:G43)</f>
        <v>38</v>
      </c>
      <c r="C43" s="211">
        <v>0</v>
      </c>
      <c r="D43" s="211">
        <v>0</v>
      </c>
      <c r="E43" s="211">
        <v>0</v>
      </c>
      <c r="F43" s="211">
        <v>35</v>
      </c>
      <c r="G43" s="211">
        <v>3</v>
      </c>
    </row>
    <row r="44" spans="1:7" x14ac:dyDescent="0.25">
      <c r="A44" s="189" t="s">
        <v>160</v>
      </c>
      <c r="B44" s="211">
        <f>SUM(C44:G44)</f>
        <v>542</v>
      </c>
      <c r="C44" s="211">
        <v>221</v>
      </c>
      <c r="D44" s="211">
        <v>13</v>
      </c>
      <c r="E44" s="211">
        <v>0</v>
      </c>
      <c r="F44" s="211">
        <v>308</v>
      </c>
      <c r="G44" s="211">
        <v>0</v>
      </c>
    </row>
    <row r="45" spans="1:7" x14ac:dyDescent="0.25">
      <c r="A45" s="188"/>
      <c r="B45" s="210"/>
      <c r="C45" s="210"/>
      <c r="D45" s="210"/>
      <c r="E45" s="210"/>
      <c r="F45" s="210"/>
      <c r="G45" s="210"/>
    </row>
    <row r="46" spans="1:7" x14ac:dyDescent="0.25">
      <c r="A46" s="185" t="s">
        <v>62</v>
      </c>
      <c r="B46" s="210">
        <f>SUM(B47:B52)</f>
        <v>1224</v>
      </c>
      <c r="C46" s="210">
        <f t="shared" ref="C46:G46" si="7">SUM(C47:C52)</f>
        <v>60</v>
      </c>
      <c r="D46" s="210">
        <f t="shared" si="7"/>
        <v>8</v>
      </c>
      <c r="E46" s="210">
        <f t="shared" si="7"/>
        <v>0</v>
      </c>
      <c r="F46" s="210">
        <f t="shared" si="7"/>
        <v>1150</v>
      </c>
      <c r="G46" s="210">
        <f t="shared" si="7"/>
        <v>6</v>
      </c>
    </row>
    <row r="47" spans="1:7" x14ac:dyDescent="0.25">
      <c r="A47" s="186" t="s">
        <v>161</v>
      </c>
      <c r="B47" s="211">
        <f t="shared" ref="B47:B52" si="8">SUM(C47:G47)</f>
        <v>113</v>
      </c>
      <c r="C47" s="211">
        <v>6</v>
      </c>
      <c r="D47" s="211">
        <v>0</v>
      </c>
      <c r="E47" s="211">
        <v>0</v>
      </c>
      <c r="F47" s="211">
        <v>107</v>
      </c>
      <c r="G47" s="211">
        <v>0</v>
      </c>
    </row>
    <row r="48" spans="1:7" x14ac:dyDescent="0.25">
      <c r="A48" s="186" t="s">
        <v>236</v>
      </c>
      <c r="B48" s="211">
        <f t="shared" si="8"/>
        <v>618</v>
      </c>
      <c r="C48" s="211">
        <v>11</v>
      </c>
      <c r="D48" s="211">
        <v>8</v>
      </c>
      <c r="E48" s="211">
        <v>0</v>
      </c>
      <c r="F48" s="211">
        <v>599</v>
      </c>
      <c r="G48" s="211">
        <v>0</v>
      </c>
    </row>
    <row r="49" spans="1:7" x14ac:dyDescent="0.25">
      <c r="A49" s="186" t="s">
        <v>237</v>
      </c>
      <c r="B49" s="211">
        <f t="shared" si="8"/>
        <v>81</v>
      </c>
      <c r="C49" s="211">
        <v>0</v>
      </c>
      <c r="D49" s="211">
        <v>0</v>
      </c>
      <c r="E49" s="211">
        <v>0</v>
      </c>
      <c r="F49" s="211">
        <v>81</v>
      </c>
      <c r="G49" s="211">
        <v>0</v>
      </c>
    </row>
    <row r="50" spans="1:7" x14ac:dyDescent="0.25">
      <c r="A50" s="5" t="s">
        <v>238</v>
      </c>
      <c r="B50" s="211">
        <f t="shared" si="8"/>
        <v>54</v>
      </c>
      <c r="C50" s="211">
        <v>0</v>
      </c>
      <c r="D50" s="211">
        <v>0</v>
      </c>
      <c r="E50" s="211">
        <v>0</v>
      </c>
      <c r="F50" s="211">
        <v>54</v>
      </c>
      <c r="G50" s="211">
        <v>0</v>
      </c>
    </row>
    <row r="51" spans="1:7" x14ac:dyDescent="0.25">
      <c r="A51" s="186" t="s">
        <v>239</v>
      </c>
      <c r="B51" s="211">
        <f t="shared" si="8"/>
        <v>144</v>
      </c>
      <c r="C51" s="211">
        <v>39</v>
      </c>
      <c r="D51" s="211">
        <v>0</v>
      </c>
      <c r="E51" s="211">
        <v>0</v>
      </c>
      <c r="F51" s="211">
        <v>103</v>
      </c>
      <c r="G51" s="211">
        <v>2</v>
      </c>
    </row>
    <row r="52" spans="1:7" x14ac:dyDescent="0.25">
      <c r="A52" s="186" t="s">
        <v>240</v>
      </c>
      <c r="B52" s="211">
        <f t="shared" si="8"/>
        <v>214</v>
      </c>
      <c r="C52" s="211">
        <v>4</v>
      </c>
      <c r="D52" s="211">
        <v>0</v>
      </c>
      <c r="E52" s="211">
        <v>0</v>
      </c>
      <c r="F52" s="211">
        <v>206</v>
      </c>
      <c r="G52" s="211">
        <v>4</v>
      </c>
    </row>
    <row r="53" spans="1:7" x14ac:dyDescent="0.25">
      <c r="A53" s="188"/>
      <c r="B53" s="211"/>
      <c r="C53" s="211"/>
      <c r="D53" s="211"/>
      <c r="E53" s="211"/>
      <c r="F53" s="211"/>
      <c r="G53" s="211"/>
    </row>
    <row r="54" spans="1:7" x14ac:dyDescent="0.25">
      <c r="A54" s="185" t="s">
        <v>63</v>
      </c>
      <c r="B54" s="210">
        <f>SUM(B55:B61)</f>
        <v>1469</v>
      </c>
      <c r="C54" s="210">
        <f t="shared" ref="C54:G54" si="9">SUM(C55:C61)</f>
        <v>90</v>
      </c>
      <c r="D54" s="210">
        <f t="shared" si="9"/>
        <v>3</v>
      </c>
      <c r="E54" s="210">
        <f t="shared" si="9"/>
        <v>0</v>
      </c>
      <c r="F54" s="210">
        <f t="shared" si="9"/>
        <v>1374</v>
      </c>
      <c r="G54" s="210">
        <f t="shared" si="9"/>
        <v>2</v>
      </c>
    </row>
    <row r="55" spans="1:7" x14ac:dyDescent="0.25">
      <c r="A55" s="186" t="s">
        <v>75</v>
      </c>
      <c r="B55" s="211">
        <f t="shared" ref="B55:B61" si="10">SUM(C55:G55)</f>
        <v>304</v>
      </c>
      <c r="C55" s="211">
        <v>6</v>
      </c>
      <c r="D55" s="211">
        <v>0</v>
      </c>
      <c r="E55" s="211">
        <v>0</v>
      </c>
      <c r="F55" s="211">
        <v>298</v>
      </c>
      <c r="G55" s="211">
        <v>0</v>
      </c>
    </row>
    <row r="56" spans="1:7" x14ac:dyDescent="0.25">
      <c r="A56" s="186" t="s">
        <v>81</v>
      </c>
      <c r="B56" s="211">
        <f t="shared" si="10"/>
        <v>77</v>
      </c>
      <c r="C56" s="211">
        <v>1</v>
      </c>
      <c r="D56" s="211">
        <v>1</v>
      </c>
      <c r="E56" s="211">
        <v>0</v>
      </c>
      <c r="F56" s="211">
        <v>75</v>
      </c>
      <c r="G56" s="211">
        <v>0</v>
      </c>
    </row>
    <row r="57" spans="1:7" x14ac:dyDescent="0.25">
      <c r="A57" s="186" t="s">
        <v>77</v>
      </c>
      <c r="B57" s="211">
        <f t="shared" si="10"/>
        <v>192</v>
      </c>
      <c r="C57" s="211">
        <v>12</v>
      </c>
      <c r="D57" s="211">
        <v>1</v>
      </c>
      <c r="E57" s="211">
        <v>0</v>
      </c>
      <c r="F57" s="211">
        <v>179</v>
      </c>
      <c r="G57" s="211">
        <v>0</v>
      </c>
    </row>
    <row r="58" spans="1:7" x14ac:dyDescent="0.25">
      <c r="A58" s="186" t="s">
        <v>241</v>
      </c>
      <c r="B58" s="211">
        <f t="shared" si="10"/>
        <v>207</v>
      </c>
      <c r="C58" s="211">
        <v>13</v>
      </c>
      <c r="D58" s="211">
        <v>0</v>
      </c>
      <c r="E58" s="211">
        <v>0</v>
      </c>
      <c r="F58" s="211">
        <v>193</v>
      </c>
      <c r="G58" s="211">
        <v>1</v>
      </c>
    </row>
    <row r="59" spans="1:7" x14ac:dyDescent="0.25">
      <c r="A59" s="186" t="s">
        <v>242</v>
      </c>
      <c r="B59" s="211">
        <f t="shared" si="10"/>
        <v>551</v>
      </c>
      <c r="C59" s="211">
        <v>57</v>
      </c>
      <c r="D59" s="211">
        <v>1</v>
      </c>
      <c r="E59" s="211">
        <v>0</v>
      </c>
      <c r="F59" s="211">
        <v>492</v>
      </c>
      <c r="G59" s="211">
        <v>1</v>
      </c>
    </row>
    <row r="60" spans="1:7" x14ac:dyDescent="0.25">
      <c r="A60" s="186" t="s">
        <v>243</v>
      </c>
      <c r="B60" s="211">
        <f t="shared" si="10"/>
        <v>65</v>
      </c>
      <c r="C60" s="211">
        <v>0</v>
      </c>
      <c r="D60" s="211">
        <v>0</v>
      </c>
      <c r="E60" s="211">
        <v>0</v>
      </c>
      <c r="F60" s="211">
        <v>65</v>
      </c>
      <c r="G60" s="211">
        <v>0</v>
      </c>
    </row>
    <row r="61" spans="1:7" x14ac:dyDescent="0.25">
      <c r="A61" s="186" t="s">
        <v>244</v>
      </c>
      <c r="B61" s="211">
        <f t="shared" si="10"/>
        <v>73</v>
      </c>
      <c r="C61" s="211">
        <v>1</v>
      </c>
      <c r="D61" s="211">
        <v>0</v>
      </c>
      <c r="E61" s="211">
        <v>0</v>
      </c>
      <c r="F61" s="211">
        <v>72</v>
      </c>
      <c r="G61" s="211">
        <v>0</v>
      </c>
    </row>
    <row r="62" spans="1:7" x14ac:dyDescent="0.25">
      <c r="A62" s="188"/>
      <c r="B62" s="210"/>
      <c r="C62" s="211"/>
      <c r="D62" s="211"/>
      <c r="E62" s="211"/>
      <c r="F62" s="211"/>
      <c r="G62" s="211"/>
    </row>
    <row r="63" spans="1:7" x14ac:dyDescent="0.25">
      <c r="A63" s="185" t="s">
        <v>64</v>
      </c>
      <c r="B63" s="210">
        <f>SUM(B64:B69)</f>
        <v>1749</v>
      </c>
      <c r="C63" s="210">
        <f>SUM(C64:C69)</f>
        <v>746</v>
      </c>
      <c r="D63" s="210">
        <f t="shared" ref="D63:G63" si="11">SUM(D64:D69)</f>
        <v>4</v>
      </c>
      <c r="E63" s="210">
        <f t="shared" si="11"/>
        <v>0</v>
      </c>
      <c r="F63" s="210">
        <f t="shared" si="11"/>
        <v>996</v>
      </c>
      <c r="G63" s="210">
        <f t="shared" si="11"/>
        <v>3</v>
      </c>
    </row>
    <row r="64" spans="1:7" x14ac:dyDescent="0.25">
      <c r="A64" s="186" t="s">
        <v>76</v>
      </c>
      <c r="B64" s="211">
        <f t="shared" ref="B64:B69" si="12">SUM(C64:G64)</f>
        <v>990</v>
      </c>
      <c r="C64" s="211">
        <v>718</v>
      </c>
      <c r="D64" s="211">
        <v>1</v>
      </c>
      <c r="E64" s="211">
        <v>0</v>
      </c>
      <c r="F64" s="211">
        <v>271</v>
      </c>
      <c r="G64" s="211">
        <v>0</v>
      </c>
    </row>
    <row r="65" spans="1:7" x14ac:dyDescent="0.25">
      <c r="A65" s="186" t="s">
        <v>82</v>
      </c>
      <c r="B65" s="211">
        <f t="shared" si="12"/>
        <v>108</v>
      </c>
      <c r="C65" s="211">
        <v>3</v>
      </c>
      <c r="D65" s="211">
        <v>2</v>
      </c>
      <c r="E65" s="211">
        <v>0</v>
      </c>
      <c r="F65" s="211">
        <v>103</v>
      </c>
      <c r="G65" s="211">
        <v>0</v>
      </c>
    </row>
    <row r="66" spans="1:7" x14ac:dyDescent="0.25">
      <c r="A66" s="186" t="s">
        <v>245</v>
      </c>
      <c r="B66" s="211">
        <f t="shared" si="12"/>
        <v>175</v>
      </c>
      <c r="C66" s="210">
        <v>2</v>
      </c>
      <c r="D66" s="210">
        <v>0</v>
      </c>
      <c r="E66" s="210">
        <v>0</v>
      </c>
      <c r="F66" s="210">
        <v>170</v>
      </c>
      <c r="G66" s="211">
        <v>3</v>
      </c>
    </row>
    <row r="67" spans="1:7" x14ac:dyDescent="0.25">
      <c r="A67" s="186" t="s">
        <v>246</v>
      </c>
      <c r="B67" s="211">
        <f t="shared" si="12"/>
        <v>216</v>
      </c>
      <c r="C67" s="210">
        <v>0</v>
      </c>
      <c r="D67" s="210">
        <v>1</v>
      </c>
      <c r="E67" s="210">
        <v>0</v>
      </c>
      <c r="F67" s="210">
        <v>215</v>
      </c>
      <c r="G67" s="211">
        <v>0</v>
      </c>
    </row>
    <row r="68" spans="1:7" x14ac:dyDescent="0.25">
      <c r="A68" s="186" t="s">
        <v>247</v>
      </c>
      <c r="B68" s="211">
        <f t="shared" si="12"/>
        <v>136</v>
      </c>
      <c r="C68" s="211">
        <v>18</v>
      </c>
      <c r="D68" s="211">
        <v>0</v>
      </c>
      <c r="E68" s="211">
        <v>0</v>
      </c>
      <c r="F68" s="211">
        <v>118</v>
      </c>
      <c r="G68" s="211">
        <v>0</v>
      </c>
    </row>
    <row r="69" spans="1:7" x14ac:dyDescent="0.25">
      <c r="A69" s="186" t="s">
        <v>78</v>
      </c>
      <c r="B69" s="211">
        <f t="shared" si="12"/>
        <v>124</v>
      </c>
      <c r="C69" s="211">
        <v>5</v>
      </c>
      <c r="D69" s="211">
        <v>0</v>
      </c>
      <c r="E69" s="211">
        <v>0</v>
      </c>
      <c r="F69" s="211">
        <v>119</v>
      </c>
      <c r="G69" s="211">
        <v>0</v>
      </c>
    </row>
    <row r="70" spans="1:7" x14ac:dyDescent="0.25">
      <c r="A70" s="188"/>
      <c r="B70" s="210"/>
      <c r="C70" s="210"/>
      <c r="D70" s="210"/>
      <c r="E70" s="210"/>
      <c r="F70" s="210"/>
      <c r="G70" s="210"/>
    </row>
    <row r="71" spans="1:7" x14ac:dyDescent="0.25">
      <c r="A71" s="185" t="s">
        <v>65</v>
      </c>
      <c r="B71" s="210">
        <f>SUM(B72:B77)</f>
        <v>1063</v>
      </c>
      <c r="C71" s="210">
        <f>SUM(C72:C77)</f>
        <v>173</v>
      </c>
      <c r="D71" s="210">
        <f t="shared" ref="D71:G71" si="13">SUM(D72:D77)</f>
        <v>47</v>
      </c>
      <c r="E71" s="210">
        <f t="shared" si="13"/>
        <v>0</v>
      </c>
      <c r="F71" s="210">
        <f t="shared" si="13"/>
        <v>842</v>
      </c>
      <c r="G71" s="210">
        <f t="shared" si="13"/>
        <v>1</v>
      </c>
    </row>
    <row r="72" spans="1:7" x14ac:dyDescent="0.25">
      <c r="A72" s="186" t="s">
        <v>162</v>
      </c>
      <c r="B72" s="211">
        <f t="shared" ref="B72:B77" si="14">SUM(C72:G72)</f>
        <v>344</v>
      </c>
      <c r="C72" s="211">
        <v>1</v>
      </c>
      <c r="D72" s="211">
        <v>0</v>
      </c>
      <c r="E72" s="211">
        <v>0</v>
      </c>
      <c r="F72" s="211">
        <v>343</v>
      </c>
      <c r="G72" s="211">
        <v>0</v>
      </c>
    </row>
    <row r="73" spans="1:7" x14ac:dyDescent="0.25">
      <c r="A73" s="186" t="s">
        <v>83</v>
      </c>
      <c r="B73" s="211">
        <f t="shared" si="14"/>
        <v>204</v>
      </c>
      <c r="C73" s="211">
        <v>119</v>
      </c>
      <c r="D73" s="211">
        <v>47</v>
      </c>
      <c r="E73" s="211">
        <v>0</v>
      </c>
      <c r="F73" s="211">
        <v>38</v>
      </c>
      <c r="G73" s="211">
        <v>0</v>
      </c>
    </row>
    <row r="74" spans="1:7" x14ac:dyDescent="0.25">
      <c r="A74" s="186" t="s">
        <v>248</v>
      </c>
      <c r="B74" s="211">
        <f t="shared" si="14"/>
        <v>115</v>
      </c>
      <c r="C74" s="211">
        <v>2</v>
      </c>
      <c r="D74" s="211">
        <v>0</v>
      </c>
      <c r="E74" s="211">
        <v>0</v>
      </c>
      <c r="F74" s="211">
        <v>112</v>
      </c>
      <c r="G74" s="211">
        <v>1</v>
      </c>
    </row>
    <row r="75" spans="1:7" x14ac:dyDescent="0.25">
      <c r="A75" s="186" t="s">
        <v>249</v>
      </c>
      <c r="B75" s="211">
        <f t="shared" si="14"/>
        <v>188</v>
      </c>
      <c r="C75" s="211">
        <v>49</v>
      </c>
      <c r="D75" s="211">
        <v>0</v>
      </c>
      <c r="E75" s="211">
        <v>0</v>
      </c>
      <c r="F75" s="211">
        <v>139</v>
      </c>
      <c r="G75" s="211">
        <v>0</v>
      </c>
    </row>
    <row r="76" spans="1:7" x14ac:dyDescent="0.25">
      <c r="A76" s="186" t="s">
        <v>250</v>
      </c>
      <c r="B76" s="211">
        <f t="shared" si="14"/>
        <v>144</v>
      </c>
      <c r="C76" s="211">
        <v>2</v>
      </c>
      <c r="D76" s="211">
        <v>0</v>
      </c>
      <c r="E76" s="211">
        <v>0</v>
      </c>
      <c r="F76" s="211">
        <v>142</v>
      </c>
      <c r="G76" s="211">
        <v>0</v>
      </c>
    </row>
    <row r="77" spans="1:7" x14ac:dyDescent="0.25">
      <c r="A77" s="186" t="s">
        <v>251</v>
      </c>
      <c r="B77" s="211">
        <f t="shared" si="14"/>
        <v>68</v>
      </c>
      <c r="C77" s="211">
        <v>0</v>
      </c>
      <c r="D77" s="211">
        <v>0</v>
      </c>
      <c r="E77" s="211">
        <v>0</v>
      </c>
      <c r="F77" s="211">
        <v>68</v>
      </c>
      <c r="G77" s="211">
        <v>0</v>
      </c>
    </row>
    <row r="78" spans="1:7" x14ac:dyDescent="0.25">
      <c r="A78" s="188"/>
      <c r="B78" s="210"/>
      <c r="C78" s="211"/>
      <c r="D78" s="211"/>
      <c r="E78" s="211"/>
      <c r="F78" s="211"/>
      <c r="G78" s="211"/>
    </row>
    <row r="79" spans="1:7" x14ac:dyDescent="0.25">
      <c r="A79" s="185" t="s">
        <v>66</v>
      </c>
      <c r="B79" s="210">
        <f>SUM(B80:B85)</f>
        <v>771</v>
      </c>
      <c r="C79" s="210">
        <f>SUM(C80:C85)</f>
        <v>163</v>
      </c>
      <c r="D79" s="210">
        <f t="shared" ref="D79:G79" si="15">SUM(D80:D85)</f>
        <v>8</v>
      </c>
      <c r="E79" s="210">
        <f t="shared" si="15"/>
        <v>0</v>
      </c>
      <c r="F79" s="210">
        <f t="shared" si="15"/>
        <v>599</v>
      </c>
      <c r="G79" s="210">
        <f t="shared" si="15"/>
        <v>1</v>
      </c>
    </row>
    <row r="80" spans="1:7" x14ac:dyDescent="0.25">
      <c r="A80" s="186" t="s">
        <v>163</v>
      </c>
      <c r="B80" s="211">
        <f t="shared" ref="B80:B85" si="16">SUM(C80:G80)</f>
        <v>355</v>
      </c>
      <c r="C80" s="211">
        <v>156</v>
      </c>
      <c r="D80" s="211">
        <v>7</v>
      </c>
      <c r="E80" s="211">
        <v>0</v>
      </c>
      <c r="F80" s="211">
        <v>192</v>
      </c>
      <c r="G80" s="211">
        <v>0</v>
      </c>
    </row>
    <row r="81" spans="1:7" x14ac:dyDescent="0.25">
      <c r="A81" s="186" t="s">
        <v>252</v>
      </c>
      <c r="B81" s="211">
        <f t="shared" si="16"/>
        <v>186</v>
      </c>
      <c r="C81" s="211">
        <v>1</v>
      </c>
      <c r="D81" s="211">
        <v>0</v>
      </c>
      <c r="E81" s="211">
        <v>0</v>
      </c>
      <c r="F81" s="211">
        <v>185</v>
      </c>
      <c r="G81" s="211">
        <v>0</v>
      </c>
    </row>
    <row r="82" spans="1:7" x14ac:dyDescent="0.25">
      <c r="A82" s="186" t="s">
        <v>253</v>
      </c>
      <c r="B82" s="211">
        <f t="shared" si="16"/>
        <v>74</v>
      </c>
      <c r="C82" s="211">
        <v>1</v>
      </c>
      <c r="D82" s="211">
        <v>1</v>
      </c>
      <c r="E82" s="211">
        <v>0</v>
      </c>
      <c r="F82" s="211">
        <v>72</v>
      </c>
      <c r="G82" s="211">
        <v>0</v>
      </c>
    </row>
    <row r="83" spans="1:7" x14ac:dyDescent="0.25">
      <c r="A83" s="186" t="s">
        <v>254</v>
      </c>
      <c r="B83" s="211">
        <f t="shared" si="16"/>
        <v>85</v>
      </c>
      <c r="C83" s="211">
        <v>5</v>
      </c>
      <c r="D83" s="211">
        <v>0</v>
      </c>
      <c r="E83" s="211">
        <v>0</v>
      </c>
      <c r="F83" s="211">
        <v>79</v>
      </c>
      <c r="G83" s="211">
        <v>1</v>
      </c>
    </row>
    <row r="84" spans="1:7" x14ac:dyDescent="0.25">
      <c r="A84" s="186" t="s">
        <v>255</v>
      </c>
      <c r="B84" s="211">
        <f t="shared" si="16"/>
        <v>8</v>
      </c>
      <c r="C84" s="211">
        <v>0</v>
      </c>
      <c r="D84" s="211">
        <v>0</v>
      </c>
      <c r="E84" s="211">
        <v>0</v>
      </c>
      <c r="F84" s="211">
        <v>8</v>
      </c>
      <c r="G84" s="211">
        <v>0</v>
      </c>
    </row>
    <row r="85" spans="1:7" x14ac:dyDescent="0.25">
      <c r="A85" s="186" t="s">
        <v>256</v>
      </c>
      <c r="B85" s="211">
        <f t="shared" si="16"/>
        <v>63</v>
      </c>
      <c r="C85" s="211">
        <v>0</v>
      </c>
      <c r="D85" s="211">
        <v>0</v>
      </c>
      <c r="E85" s="211">
        <v>0</v>
      </c>
      <c r="F85" s="211">
        <v>63</v>
      </c>
      <c r="G85" s="211">
        <v>0</v>
      </c>
    </row>
    <row r="86" spans="1:7" x14ac:dyDescent="0.25">
      <c r="A86" s="188"/>
      <c r="B86" s="210"/>
      <c r="C86" s="210"/>
      <c r="D86" s="210"/>
      <c r="E86" s="210"/>
      <c r="F86" s="210"/>
      <c r="G86" s="210"/>
    </row>
    <row r="87" spans="1:7" x14ac:dyDescent="0.25">
      <c r="A87" s="185" t="s">
        <v>67</v>
      </c>
      <c r="B87" s="210">
        <f>SUM(B88:B95)</f>
        <v>1352</v>
      </c>
      <c r="C87" s="210">
        <f t="shared" ref="C87:G87" si="17">SUM(C88:C95)</f>
        <v>243</v>
      </c>
      <c r="D87" s="210">
        <f t="shared" si="17"/>
        <v>715</v>
      </c>
      <c r="E87" s="210">
        <f t="shared" si="17"/>
        <v>0</v>
      </c>
      <c r="F87" s="210">
        <f t="shared" si="17"/>
        <v>378</v>
      </c>
      <c r="G87" s="210">
        <f t="shared" si="17"/>
        <v>16</v>
      </c>
    </row>
    <row r="88" spans="1:7" x14ac:dyDescent="0.25">
      <c r="A88" s="186" t="s">
        <v>79</v>
      </c>
      <c r="B88" s="211">
        <f t="shared" ref="B88:B95" si="18">SUM(C88:G88)</f>
        <v>912</v>
      </c>
      <c r="C88" s="211">
        <v>20</v>
      </c>
      <c r="D88" s="211">
        <v>713</v>
      </c>
      <c r="E88" s="211">
        <v>0</v>
      </c>
      <c r="F88" s="211">
        <v>179</v>
      </c>
      <c r="G88" s="211">
        <v>0</v>
      </c>
    </row>
    <row r="89" spans="1:7" x14ac:dyDescent="0.25">
      <c r="A89" s="186" t="s">
        <v>257</v>
      </c>
      <c r="B89" s="211">
        <f t="shared" si="18"/>
        <v>254</v>
      </c>
      <c r="C89" s="211">
        <v>198</v>
      </c>
      <c r="D89" s="211">
        <v>0</v>
      </c>
      <c r="E89" s="211">
        <v>0</v>
      </c>
      <c r="F89" s="211">
        <v>56</v>
      </c>
      <c r="G89" s="211">
        <v>0</v>
      </c>
    </row>
    <row r="90" spans="1:7" x14ac:dyDescent="0.25">
      <c r="A90" s="186" t="s">
        <v>258</v>
      </c>
      <c r="B90" s="211">
        <f t="shared" si="18"/>
        <v>23</v>
      </c>
      <c r="C90" s="211">
        <v>2</v>
      </c>
      <c r="D90" s="211">
        <v>2</v>
      </c>
      <c r="E90" s="211">
        <v>0</v>
      </c>
      <c r="F90" s="211">
        <v>19</v>
      </c>
      <c r="G90" s="211">
        <v>0</v>
      </c>
    </row>
    <row r="91" spans="1:7" x14ac:dyDescent="0.25">
      <c r="A91" s="186" t="s">
        <v>259</v>
      </c>
      <c r="B91" s="211">
        <f t="shared" si="18"/>
        <v>21</v>
      </c>
      <c r="C91" s="211">
        <v>6</v>
      </c>
      <c r="D91" s="211">
        <v>0</v>
      </c>
      <c r="E91" s="211">
        <v>0</v>
      </c>
      <c r="F91" s="211">
        <v>15</v>
      </c>
      <c r="G91" s="211">
        <v>0</v>
      </c>
    </row>
    <row r="92" spans="1:7" x14ac:dyDescent="0.25">
      <c r="A92" s="186" t="s">
        <v>260</v>
      </c>
      <c r="B92" s="211">
        <f t="shared" si="18"/>
        <v>38</v>
      </c>
      <c r="C92" s="211">
        <v>1</v>
      </c>
      <c r="D92" s="211">
        <v>0</v>
      </c>
      <c r="E92" s="211">
        <v>0</v>
      </c>
      <c r="F92" s="211">
        <v>37</v>
      </c>
      <c r="G92" s="211">
        <v>0</v>
      </c>
    </row>
    <row r="93" spans="1:7" x14ac:dyDescent="0.25">
      <c r="A93" s="186" t="s">
        <v>261</v>
      </c>
      <c r="B93" s="211">
        <f t="shared" si="18"/>
        <v>23</v>
      </c>
      <c r="C93" s="211">
        <v>3</v>
      </c>
      <c r="D93" s="211">
        <v>0</v>
      </c>
      <c r="E93" s="211">
        <v>0</v>
      </c>
      <c r="F93" s="211">
        <v>17</v>
      </c>
      <c r="G93" s="211">
        <v>3</v>
      </c>
    </row>
    <row r="94" spans="1:7" x14ac:dyDescent="0.25">
      <c r="A94" s="186" t="s">
        <v>262</v>
      </c>
      <c r="B94" s="211">
        <f t="shared" si="18"/>
        <v>54</v>
      </c>
      <c r="C94" s="211">
        <v>12</v>
      </c>
      <c r="D94" s="211">
        <v>0</v>
      </c>
      <c r="E94" s="211">
        <v>0</v>
      </c>
      <c r="F94" s="211">
        <v>30</v>
      </c>
      <c r="G94" s="211">
        <v>12</v>
      </c>
    </row>
    <row r="95" spans="1:7" x14ac:dyDescent="0.25">
      <c r="A95" s="186" t="s">
        <v>263</v>
      </c>
      <c r="B95" s="211">
        <f t="shared" si="18"/>
        <v>27</v>
      </c>
      <c r="C95" s="211">
        <v>1</v>
      </c>
      <c r="D95" s="211">
        <v>0</v>
      </c>
      <c r="E95" s="211">
        <v>0</v>
      </c>
      <c r="F95" s="211">
        <v>25</v>
      </c>
      <c r="G95" s="211">
        <v>1</v>
      </c>
    </row>
    <row r="96" spans="1:7" x14ac:dyDescent="0.25">
      <c r="A96" s="188"/>
      <c r="B96" s="210"/>
      <c r="C96" s="210"/>
      <c r="D96" s="210"/>
      <c r="E96" s="210"/>
      <c r="F96" s="210"/>
      <c r="G96" s="210"/>
    </row>
    <row r="97" spans="1:7" x14ac:dyDescent="0.25">
      <c r="A97" s="185" t="s">
        <v>68</v>
      </c>
      <c r="B97" s="210">
        <f>SUM(B98:B99)</f>
        <v>571</v>
      </c>
      <c r="C97" s="210">
        <f t="shared" ref="C97:G97" si="19">SUM(C98:C99)</f>
        <v>9</v>
      </c>
      <c r="D97" s="210">
        <f t="shared" si="19"/>
        <v>2</v>
      </c>
      <c r="E97" s="210">
        <f t="shared" si="19"/>
        <v>0</v>
      </c>
      <c r="F97" s="210">
        <f t="shared" si="19"/>
        <v>553</v>
      </c>
      <c r="G97" s="210">
        <f t="shared" si="19"/>
        <v>7</v>
      </c>
    </row>
    <row r="98" spans="1:7" x14ac:dyDescent="0.25">
      <c r="A98" s="187" t="s">
        <v>164</v>
      </c>
      <c r="B98" s="211">
        <f>SUM(C98:G98)</f>
        <v>494</v>
      </c>
      <c r="C98" s="211">
        <v>4</v>
      </c>
      <c r="D98" s="211">
        <v>2</v>
      </c>
      <c r="E98" s="211">
        <v>0</v>
      </c>
      <c r="F98" s="211">
        <v>488</v>
      </c>
      <c r="G98" s="211">
        <v>0</v>
      </c>
    </row>
    <row r="99" spans="1:7" x14ac:dyDescent="0.25">
      <c r="A99" s="187" t="s">
        <v>85</v>
      </c>
      <c r="B99" s="211">
        <f>SUM(C99:G99)</f>
        <v>77</v>
      </c>
      <c r="C99" s="211">
        <v>5</v>
      </c>
      <c r="D99" s="211">
        <v>0</v>
      </c>
      <c r="E99" s="211">
        <v>0</v>
      </c>
      <c r="F99" s="211">
        <v>65</v>
      </c>
      <c r="G99" s="211">
        <v>7</v>
      </c>
    </row>
    <row r="100" spans="1:7" x14ac:dyDescent="0.25">
      <c r="A100" s="188"/>
      <c r="B100" s="210"/>
      <c r="C100" s="210"/>
      <c r="D100" s="210"/>
      <c r="E100" s="210"/>
      <c r="F100" s="210"/>
      <c r="G100" s="210"/>
    </row>
    <row r="101" spans="1:7" x14ac:dyDescent="0.25">
      <c r="A101" s="185" t="s">
        <v>69</v>
      </c>
      <c r="B101" s="210">
        <f>SUM(B102:B106)</f>
        <v>585</v>
      </c>
      <c r="C101" s="210">
        <f t="shared" ref="C101:G101" si="20">SUM(C102:C106)</f>
        <v>27</v>
      </c>
      <c r="D101" s="210">
        <f t="shared" si="20"/>
        <v>1</v>
      </c>
      <c r="E101" s="210">
        <f t="shared" si="20"/>
        <v>0</v>
      </c>
      <c r="F101" s="210">
        <f t="shared" si="20"/>
        <v>557</v>
      </c>
      <c r="G101" s="210">
        <f t="shared" si="20"/>
        <v>0</v>
      </c>
    </row>
    <row r="102" spans="1:7" x14ac:dyDescent="0.25">
      <c r="A102" s="186" t="s">
        <v>165</v>
      </c>
      <c r="B102" s="211">
        <f>SUM(C102:G102)</f>
        <v>295</v>
      </c>
      <c r="C102" s="211">
        <v>2</v>
      </c>
      <c r="D102" s="211">
        <v>1</v>
      </c>
      <c r="E102" s="211">
        <v>0</v>
      </c>
      <c r="F102" s="211">
        <v>292</v>
      </c>
      <c r="G102" s="211">
        <v>0</v>
      </c>
    </row>
    <row r="103" spans="1:7" x14ac:dyDescent="0.25">
      <c r="A103" s="186" t="s">
        <v>264</v>
      </c>
      <c r="B103" s="211">
        <f>SUM(C103:G103)</f>
        <v>57</v>
      </c>
      <c r="C103" s="211">
        <v>2</v>
      </c>
      <c r="D103" s="211">
        <v>0</v>
      </c>
      <c r="E103" s="211">
        <v>0</v>
      </c>
      <c r="F103" s="211">
        <v>55</v>
      </c>
      <c r="G103" s="211">
        <v>0</v>
      </c>
    </row>
    <row r="104" spans="1:7" x14ac:dyDescent="0.25">
      <c r="A104" s="186" t="s">
        <v>30</v>
      </c>
      <c r="B104" s="211">
        <f>SUM(C104:G104)</f>
        <v>31</v>
      </c>
      <c r="C104" s="211">
        <v>1</v>
      </c>
      <c r="D104" s="211">
        <v>0</v>
      </c>
      <c r="E104" s="211">
        <v>0</v>
      </c>
      <c r="F104" s="211">
        <v>30</v>
      </c>
      <c r="G104" s="211">
        <v>0</v>
      </c>
    </row>
    <row r="105" spans="1:7" x14ac:dyDescent="0.25">
      <c r="A105" s="186" t="s">
        <v>265</v>
      </c>
      <c r="B105" s="211">
        <f>SUM(C105:G105)</f>
        <v>91</v>
      </c>
      <c r="C105" s="211">
        <v>0</v>
      </c>
      <c r="D105" s="211">
        <v>0</v>
      </c>
      <c r="E105" s="211">
        <v>0</v>
      </c>
      <c r="F105" s="211">
        <v>91</v>
      </c>
      <c r="G105" s="211">
        <v>0</v>
      </c>
    </row>
    <row r="106" spans="1:7" x14ac:dyDescent="0.25">
      <c r="A106" s="186" t="s">
        <v>46</v>
      </c>
      <c r="B106" s="211">
        <f>SUM(C106:G106)</f>
        <v>111</v>
      </c>
      <c r="C106" s="211">
        <v>22</v>
      </c>
      <c r="D106" s="211">
        <v>0</v>
      </c>
      <c r="E106" s="211">
        <v>0</v>
      </c>
      <c r="F106" s="211">
        <v>89</v>
      </c>
      <c r="G106" s="211">
        <v>0</v>
      </c>
    </row>
    <row r="107" spans="1:7" x14ac:dyDescent="0.25">
      <c r="A107" s="190"/>
      <c r="B107" s="210"/>
      <c r="C107" s="211"/>
      <c r="D107" s="211"/>
      <c r="E107" s="211"/>
      <c r="F107" s="211"/>
      <c r="G107" s="211"/>
    </row>
    <row r="108" spans="1:7" x14ac:dyDescent="0.25">
      <c r="A108" s="191" t="s">
        <v>70</v>
      </c>
      <c r="B108" s="210">
        <f>SUM(B109:B111)</f>
        <v>528</v>
      </c>
      <c r="C108" s="210">
        <f t="shared" ref="C108:G108" si="21">SUM(C109:C111)</f>
        <v>303</v>
      </c>
      <c r="D108" s="210">
        <f t="shared" si="21"/>
        <v>2</v>
      </c>
      <c r="E108" s="210">
        <f t="shared" si="21"/>
        <v>0</v>
      </c>
      <c r="F108" s="210">
        <f t="shared" si="21"/>
        <v>222</v>
      </c>
      <c r="G108" s="210">
        <f t="shared" si="21"/>
        <v>1</v>
      </c>
    </row>
    <row r="109" spans="1:7" x14ac:dyDescent="0.25">
      <c r="A109" s="186" t="s">
        <v>166</v>
      </c>
      <c r="B109" s="211">
        <f>SUM(C109:G109)</f>
        <v>84</v>
      </c>
      <c r="C109" s="211">
        <v>0</v>
      </c>
      <c r="D109" s="211">
        <v>0</v>
      </c>
      <c r="E109" s="211">
        <v>0</v>
      </c>
      <c r="F109" s="211">
        <v>84</v>
      </c>
      <c r="G109" s="211">
        <v>0</v>
      </c>
    </row>
    <row r="110" spans="1:7" x14ac:dyDescent="0.25">
      <c r="A110" s="186" t="s">
        <v>266</v>
      </c>
      <c r="B110" s="211">
        <f>SUM(C110:G110)</f>
        <v>111</v>
      </c>
      <c r="C110" s="211">
        <v>1</v>
      </c>
      <c r="D110" s="211">
        <v>0</v>
      </c>
      <c r="E110" s="211">
        <v>0</v>
      </c>
      <c r="F110" s="211">
        <v>110</v>
      </c>
      <c r="G110" s="211">
        <v>0</v>
      </c>
    </row>
    <row r="111" spans="1:7" x14ac:dyDescent="0.25">
      <c r="A111" s="186" t="s">
        <v>267</v>
      </c>
      <c r="B111" s="211">
        <f>SUM(C111:G111)</f>
        <v>333</v>
      </c>
      <c r="C111" s="211">
        <v>302</v>
      </c>
      <c r="D111" s="211">
        <v>2</v>
      </c>
      <c r="E111" s="211">
        <v>0</v>
      </c>
      <c r="F111" s="211">
        <v>28</v>
      </c>
      <c r="G111" s="211">
        <v>1</v>
      </c>
    </row>
    <row r="112" spans="1:7" x14ac:dyDescent="0.25">
      <c r="A112" s="188"/>
      <c r="B112" s="210"/>
      <c r="C112" s="211"/>
      <c r="D112" s="211"/>
      <c r="E112" s="211"/>
      <c r="F112" s="211"/>
      <c r="G112" s="211"/>
    </row>
    <row r="113" spans="1:7" x14ac:dyDescent="0.25">
      <c r="A113" s="191" t="s">
        <v>71</v>
      </c>
      <c r="B113" s="210">
        <f>SUM(B114:B116)</f>
        <v>1368</v>
      </c>
      <c r="C113" s="210">
        <f t="shared" ref="C113:G113" si="22">SUM(C114:C116)</f>
        <v>674</v>
      </c>
      <c r="D113" s="210">
        <f t="shared" si="22"/>
        <v>2</v>
      </c>
      <c r="E113" s="210">
        <f t="shared" si="22"/>
        <v>0</v>
      </c>
      <c r="F113" s="210">
        <f t="shared" si="22"/>
        <v>686</v>
      </c>
      <c r="G113" s="210">
        <f t="shared" si="22"/>
        <v>6</v>
      </c>
    </row>
    <row r="114" spans="1:7" x14ac:dyDescent="0.25">
      <c r="A114" s="186" t="s">
        <v>167</v>
      </c>
      <c r="B114" s="211">
        <f>SUM(C114:G114)</f>
        <v>676</v>
      </c>
      <c r="C114" s="211">
        <v>465</v>
      </c>
      <c r="D114" s="211">
        <v>0</v>
      </c>
      <c r="E114" s="211">
        <v>0</v>
      </c>
      <c r="F114" s="211">
        <v>211</v>
      </c>
      <c r="G114" s="211">
        <v>0</v>
      </c>
    </row>
    <row r="115" spans="1:7" x14ac:dyDescent="0.25">
      <c r="A115" s="186" t="s">
        <v>84</v>
      </c>
      <c r="B115" s="211">
        <f>SUM(C115:G115)</f>
        <v>337</v>
      </c>
      <c r="C115" s="211">
        <v>0</v>
      </c>
      <c r="D115" s="211">
        <v>2</v>
      </c>
      <c r="E115" s="211">
        <v>0</v>
      </c>
      <c r="F115" s="211">
        <v>332</v>
      </c>
      <c r="G115" s="211">
        <v>3</v>
      </c>
    </row>
    <row r="116" spans="1:7" x14ac:dyDescent="0.25">
      <c r="A116" s="186" t="s">
        <v>268</v>
      </c>
      <c r="B116" s="211">
        <f>SUM(C116:G116)</f>
        <v>355</v>
      </c>
      <c r="C116" s="211">
        <v>209</v>
      </c>
      <c r="D116" s="211">
        <v>0</v>
      </c>
      <c r="E116" s="211">
        <v>0</v>
      </c>
      <c r="F116" s="211">
        <v>143</v>
      </c>
      <c r="G116" s="211">
        <v>3</v>
      </c>
    </row>
    <row r="117" spans="1:7" x14ac:dyDescent="0.25">
      <c r="A117" s="192" t="s">
        <v>169</v>
      </c>
      <c r="B117" s="212"/>
      <c r="C117" s="212"/>
      <c r="D117" s="212"/>
      <c r="E117" s="212"/>
      <c r="F117" s="212"/>
      <c r="G117" s="212"/>
    </row>
  </sheetData>
  <mergeCells count="12">
    <mergeCell ref="F9:F10"/>
    <mergeCell ref="G9:G10"/>
    <mergeCell ref="A3:G3"/>
    <mergeCell ref="A4:G4"/>
    <mergeCell ref="A5:G5"/>
    <mergeCell ref="A6:G6"/>
    <mergeCell ref="A8:A10"/>
    <mergeCell ref="B8:B10"/>
    <mergeCell ref="C8:G8"/>
    <mergeCell ref="C9:C10"/>
    <mergeCell ref="D9:D10"/>
    <mergeCell ref="E9:E1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BB8B1-60AD-4611-8323-9C972201CC5B}">
  <dimension ref="A1:WSJ121"/>
  <sheetViews>
    <sheetView zoomScale="70" zoomScaleNormal="70" workbookViewId="0">
      <selection activeCell="B8" sqref="B8:B9"/>
    </sheetView>
  </sheetViews>
  <sheetFormatPr baseColWidth="10" defaultColWidth="0" defaultRowHeight="15.75" zeroHeight="1" x14ac:dyDescent="0.25"/>
  <cols>
    <col min="1" max="1" width="79" style="194" customWidth="1"/>
    <col min="2" max="2" width="11.7109375" style="193" customWidth="1"/>
    <col min="3" max="3" width="16.42578125" style="193" customWidth="1"/>
    <col min="4" max="4" width="14.5703125" style="193" customWidth="1"/>
    <col min="5" max="5" width="17.5703125" style="193" customWidth="1"/>
    <col min="6" max="6" width="18.140625" style="193" customWidth="1"/>
    <col min="7" max="7" width="17.85546875" style="193" customWidth="1"/>
    <col min="8" max="8" width="18.42578125" style="193" customWidth="1"/>
    <col min="9" max="9" width="15.5703125" style="193" customWidth="1"/>
    <col min="10" max="10" width="19" style="193" customWidth="1"/>
    <col min="11" max="11" width="18" style="193" customWidth="1"/>
    <col min="12" max="13" width="13.42578125" style="193" customWidth="1"/>
    <col min="14" max="14" width="16" style="193" customWidth="1"/>
    <col min="15" max="15" width="17.140625" style="193" customWidth="1"/>
    <col min="16" max="16" width="11.5703125" style="193" customWidth="1"/>
    <col min="17" max="166" width="11.5703125" style="194" hidden="1"/>
    <col min="167" max="167" width="64.5703125" style="194" hidden="1"/>
    <col min="168" max="168" width="18.5703125" style="194" hidden="1"/>
    <col min="169" max="169" width="16.42578125" style="194" hidden="1"/>
    <col min="170" max="170" width="14.5703125" style="194" hidden="1"/>
    <col min="171" max="171" width="17.5703125" style="194" hidden="1"/>
    <col min="172" max="172" width="18.140625" style="194" hidden="1"/>
    <col min="173" max="173" width="17.85546875" style="194" hidden="1"/>
    <col min="174" max="174" width="18.42578125" style="194" hidden="1"/>
    <col min="175" max="175" width="15.5703125" style="194" hidden="1"/>
    <col min="176" max="176" width="12.5703125" style="194" hidden="1"/>
    <col min="177" max="177" width="18" style="194" hidden="1"/>
    <col min="178" max="178" width="13.42578125" style="194" hidden="1"/>
    <col min="179" max="179" width="16" style="194" hidden="1"/>
    <col min="180" max="180" width="12.42578125" style="194" hidden="1"/>
    <col min="181" max="422" width="11.5703125" style="194" hidden="1"/>
    <col min="423" max="423" width="64.5703125" style="194" hidden="1"/>
    <col min="424" max="424" width="18.5703125" style="194" hidden="1"/>
    <col min="425" max="425" width="16.42578125" style="194" hidden="1"/>
    <col min="426" max="426" width="14.5703125" style="194" hidden="1"/>
    <col min="427" max="427" width="17.5703125" style="194" hidden="1"/>
    <col min="428" max="428" width="18.140625" style="194" hidden="1"/>
    <col min="429" max="429" width="17.85546875" style="194" hidden="1"/>
    <col min="430" max="430" width="18.42578125" style="194" hidden="1"/>
    <col min="431" max="431" width="15.5703125" style="194" hidden="1"/>
    <col min="432" max="432" width="12.5703125" style="194" hidden="1"/>
    <col min="433" max="433" width="18" style="194" hidden="1"/>
    <col min="434" max="434" width="13.42578125" style="194" hidden="1"/>
    <col min="435" max="435" width="16" style="194" hidden="1"/>
    <col min="436" max="436" width="12.42578125" style="194" hidden="1"/>
    <col min="437" max="678" width="11.5703125" style="194" hidden="1"/>
    <col min="679" max="679" width="64.5703125" style="194" hidden="1"/>
    <col min="680" max="680" width="18.5703125" style="194" hidden="1"/>
    <col min="681" max="681" width="16.42578125" style="194" hidden="1"/>
    <col min="682" max="682" width="14.5703125" style="194" hidden="1"/>
    <col min="683" max="683" width="17.5703125" style="194" hidden="1"/>
    <col min="684" max="684" width="18.140625" style="194" hidden="1"/>
    <col min="685" max="685" width="17.85546875" style="194" hidden="1"/>
    <col min="686" max="686" width="18.42578125" style="194" hidden="1"/>
    <col min="687" max="687" width="15.5703125" style="194" hidden="1"/>
    <col min="688" max="688" width="12.5703125" style="194" hidden="1"/>
    <col min="689" max="689" width="18" style="194" hidden="1"/>
    <col min="690" max="690" width="13.42578125" style="194" hidden="1"/>
    <col min="691" max="691" width="16" style="194" hidden="1"/>
    <col min="692" max="692" width="12.42578125" style="194" hidden="1"/>
    <col min="693" max="934" width="11.5703125" style="194" hidden="1"/>
    <col min="935" max="935" width="64.5703125" style="194" hidden="1"/>
    <col min="936" max="936" width="18.5703125" style="194" hidden="1"/>
    <col min="937" max="937" width="16.42578125" style="194" hidden="1"/>
    <col min="938" max="938" width="14.5703125" style="194" hidden="1"/>
    <col min="939" max="939" width="17.5703125" style="194" hidden="1"/>
    <col min="940" max="940" width="18.140625" style="194" hidden="1"/>
    <col min="941" max="941" width="17.85546875" style="194" hidden="1"/>
    <col min="942" max="942" width="18.42578125" style="194" hidden="1"/>
    <col min="943" max="943" width="15.5703125" style="194" hidden="1"/>
    <col min="944" max="944" width="12.5703125" style="194" hidden="1"/>
    <col min="945" max="945" width="18" style="194" hidden="1"/>
    <col min="946" max="946" width="13.42578125" style="194" hidden="1"/>
    <col min="947" max="947" width="16" style="194" hidden="1"/>
    <col min="948" max="948" width="12.42578125" style="194" hidden="1"/>
    <col min="949" max="1190" width="11.5703125" style="194" hidden="1"/>
    <col min="1191" max="1191" width="64.5703125" style="194" hidden="1"/>
    <col min="1192" max="1192" width="18.5703125" style="194" hidden="1"/>
    <col min="1193" max="1193" width="16.42578125" style="194" hidden="1"/>
    <col min="1194" max="1194" width="14.5703125" style="194" hidden="1"/>
    <col min="1195" max="1195" width="17.5703125" style="194" hidden="1"/>
    <col min="1196" max="1196" width="18.140625" style="194" hidden="1"/>
    <col min="1197" max="1197" width="17.85546875" style="194" hidden="1"/>
    <col min="1198" max="1198" width="18.42578125" style="194" hidden="1"/>
    <col min="1199" max="1199" width="15.5703125" style="194" hidden="1"/>
    <col min="1200" max="1200" width="12.5703125" style="194" hidden="1"/>
    <col min="1201" max="1201" width="18" style="194" hidden="1"/>
    <col min="1202" max="1202" width="13.42578125" style="194" hidden="1"/>
    <col min="1203" max="1203" width="16" style="194" hidden="1"/>
    <col min="1204" max="1204" width="12.42578125" style="194" hidden="1"/>
    <col min="1205" max="1446" width="11.5703125" style="194" hidden="1"/>
    <col min="1447" max="1447" width="64.5703125" style="194" hidden="1"/>
    <col min="1448" max="1448" width="18.5703125" style="194" hidden="1"/>
    <col min="1449" max="1449" width="16.42578125" style="194" hidden="1"/>
    <col min="1450" max="1450" width="14.5703125" style="194" hidden="1"/>
    <col min="1451" max="1451" width="17.5703125" style="194" hidden="1"/>
    <col min="1452" max="1452" width="18.140625" style="194" hidden="1"/>
    <col min="1453" max="1453" width="17.85546875" style="194" hidden="1"/>
    <col min="1454" max="1454" width="18.42578125" style="194" hidden="1"/>
    <col min="1455" max="1455" width="15.5703125" style="194" hidden="1"/>
    <col min="1456" max="1456" width="12.5703125" style="194" hidden="1"/>
    <col min="1457" max="1457" width="18" style="194" hidden="1"/>
    <col min="1458" max="1458" width="13.42578125" style="194" hidden="1"/>
    <col min="1459" max="1459" width="16" style="194" hidden="1"/>
    <col min="1460" max="1460" width="12.42578125" style="194" hidden="1"/>
    <col min="1461" max="1702" width="11.5703125" style="194" hidden="1"/>
    <col min="1703" max="1703" width="64.5703125" style="194" hidden="1"/>
    <col min="1704" max="1704" width="18.5703125" style="194" hidden="1"/>
    <col min="1705" max="1705" width="16.42578125" style="194" hidden="1"/>
    <col min="1706" max="1706" width="14.5703125" style="194" hidden="1"/>
    <col min="1707" max="1707" width="17.5703125" style="194" hidden="1"/>
    <col min="1708" max="1708" width="18.140625" style="194" hidden="1"/>
    <col min="1709" max="1709" width="17.85546875" style="194" hidden="1"/>
    <col min="1710" max="1710" width="18.42578125" style="194" hidden="1"/>
    <col min="1711" max="1711" width="15.5703125" style="194" hidden="1"/>
    <col min="1712" max="1712" width="12.5703125" style="194" hidden="1"/>
    <col min="1713" max="1713" width="18" style="194" hidden="1"/>
    <col min="1714" max="1714" width="13.42578125" style="194" hidden="1"/>
    <col min="1715" max="1715" width="16" style="194" hidden="1"/>
    <col min="1716" max="1716" width="12.42578125" style="194" hidden="1"/>
    <col min="1717" max="1958" width="11.5703125" style="194" hidden="1"/>
    <col min="1959" max="1959" width="64.5703125" style="194" hidden="1"/>
    <col min="1960" max="1960" width="18.5703125" style="194" hidden="1"/>
    <col min="1961" max="1961" width="16.42578125" style="194" hidden="1"/>
    <col min="1962" max="1962" width="14.5703125" style="194" hidden="1"/>
    <col min="1963" max="1963" width="17.5703125" style="194" hidden="1"/>
    <col min="1964" max="1964" width="18.140625" style="194" hidden="1"/>
    <col min="1965" max="1965" width="17.85546875" style="194" hidden="1"/>
    <col min="1966" max="1966" width="18.42578125" style="194" hidden="1"/>
    <col min="1967" max="1967" width="15.5703125" style="194" hidden="1"/>
    <col min="1968" max="1968" width="12.5703125" style="194" hidden="1"/>
    <col min="1969" max="1969" width="18" style="194" hidden="1"/>
    <col min="1970" max="1970" width="13.42578125" style="194" hidden="1"/>
    <col min="1971" max="1971" width="16" style="194" hidden="1"/>
    <col min="1972" max="1972" width="12.42578125" style="194" hidden="1"/>
    <col min="1973" max="2214" width="11.5703125" style="194" hidden="1"/>
    <col min="2215" max="2215" width="64.5703125" style="194" hidden="1"/>
    <col min="2216" max="2216" width="18.5703125" style="194" hidden="1"/>
    <col min="2217" max="2217" width="16.42578125" style="194" hidden="1"/>
    <col min="2218" max="2218" width="14.5703125" style="194" hidden="1"/>
    <col min="2219" max="2219" width="17.5703125" style="194" hidden="1"/>
    <col min="2220" max="2220" width="18.140625" style="194" hidden="1"/>
    <col min="2221" max="2221" width="17.85546875" style="194" hidden="1"/>
    <col min="2222" max="2222" width="18.42578125" style="194" hidden="1"/>
    <col min="2223" max="2223" width="15.5703125" style="194" hidden="1"/>
    <col min="2224" max="2224" width="12.5703125" style="194" hidden="1"/>
    <col min="2225" max="2225" width="18" style="194" hidden="1"/>
    <col min="2226" max="2226" width="13.42578125" style="194" hidden="1"/>
    <col min="2227" max="2227" width="16" style="194" hidden="1"/>
    <col min="2228" max="2228" width="12.42578125" style="194" hidden="1"/>
    <col min="2229" max="2470" width="11.5703125" style="194" hidden="1"/>
    <col min="2471" max="2471" width="64.5703125" style="194" hidden="1"/>
    <col min="2472" max="2472" width="18.5703125" style="194" hidden="1"/>
    <col min="2473" max="2473" width="16.42578125" style="194" hidden="1"/>
    <col min="2474" max="2474" width="14.5703125" style="194" hidden="1"/>
    <col min="2475" max="2475" width="17.5703125" style="194" hidden="1"/>
    <col min="2476" max="2476" width="18.140625" style="194" hidden="1"/>
    <col min="2477" max="2477" width="17.85546875" style="194" hidden="1"/>
    <col min="2478" max="2478" width="18.42578125" style="194" hidden="1"/>
    <col min="2479" max="2479" width="15.5703125" style="194" hidden="1"/>
    <col min="2480" max="2480" width="12.5703125" style="194" hidden="1"/>
    <col min="2481" max="2481" width="18" style="194" hidden="1"/>
    <col min="2482" max="2482" width="13.42578125" style="194" hidden="1"/>
    <col min="2483" max="2483" width="16" style="194" hidden="1"/>
    <col min="2484" max="2484" width="12.42578125" style="194" hidden="1"/>
    <col min="2485" max="2726" width="11.5703125" style="194" hidden="1"/>
    <col min="2727" max="2727" width="64.5703125" style="194" hidden="1"/>
    <col min="2728" max="2728" width="18.5703125" style="194" hidden="1"/>
    <col min="2729" max="2729" width="16.42578125" style="194" hidden="1"/>
    <col min="2730" max="2730" width="14.5703125" style="194" hidden="1"/>
    <col min="2731" max="2731" width="17.5703125" style="194" hidden="1"/>
    <col min="2732" max="2732" width="18.140625" style="194" hidden="1"/>
    <col min="2733" max="2733" width="17.85546875" style="194" hidden="1"/>
    <col min="2734" max="2734" width="18.42578125" style="194" hidden="1"/>
    <col min="2735" max="2735" width="15.5703125" style="194" hidden="1"/>
    <col min="2736" max="2736" width="12.5703125" style="194" hidden="1"/>
    <col min="2737" max="2737" width="18" style="194" hidden="1"/>
    <col min="2738" max="2738" width="13.42578125" style="194" hidden="1"/>
    <col min="2739" max="2739" width="16" style="194" hidden="1"/>
    <col min="2740" max="2740" width="12.42578125" style="194" hidden="1"/>
    <col min="2741" max="2982" width="11.5703125" style="194" hidden="1"/>
    <col min="2983" max="2983" width="64.5703125" style="194" hidden="1"/>
    <col min="2984" max="2984" width="18.5703125" style="194" hidden="1"/>
    <col min="2985" max="2985" width="16.42578125" style="194" hidden="1"/>
    <col min="2986" max="2986" width="14.5703125" style="194" hidden="1"/>
    <col min="2987" max="2987" width="17.5703125" style="194" hidden="1"/>
    <col min="2988" max="2988" width="18.140625" style="194" hidden="1"/>
    <col min="2989" max="2989" width="17.85546875" style="194" hidden="1"/>
    <col min="2990" max="2990" width="18.42578125" style="194" hidden="1"/>
    <col min="2991" max="2991" width="15.5703125" style="194" hidden="1"/>
    <col min="2992" max="2992" width="12.5703125" style="194" hidden="1"/>
    <col min="2993" max="2993" width="18" style="194" hidden="1"/>
    <col min="2994" max="2994" width="13.42578125" style="194" hidden="1"/>
    <col min="2995" max="2995" width="16" style="194" hidden="1"/>
    <col min="2996" max="2996" width="12.42578125" style="194" hidden="1"/>
    <col min="2997" max="3238" width="11.5703125" style="194" hidden="1"/>
    <col min="3239" max="3239" width="64.5703125" style="194" hidden="1"/>
    <col min="3240" max="3240" width="18.5703125" style="194" hidden="1"/>
    <col min="3241" max="3241" width="16.42578125" style="194" hidden="1"/>
    <col min="3242" max="3242" width="14.5703125" style="194" hidden="1"/>
    <col min="3243" max="3243" width="17.5703125" style="194" hidden="1"/>
    <col min="3244" max="3244" width="18.140625" style="194" hidden="1"/>
    <col min="3245" max="3245" width="17.85546875" style="194" hidden="1"/>
    <col min="3246" max="3246" width="18.42578125" style="194" hidden="1"/>
    <col min="3247" max="3247" width="15.5703125" style="194" hidden="1"/>
    <col min="3248" max="3248" width="12.5703125" style="194" hidden="1"/>
    <col min="3249" max="3249" width="18" style="194" hidden="1"/>
    <col min="3250" max="3250" width="13.42578125" style="194" hidden="1"/>
    <col min="3251" max="3251" width="16" style="194" hidden="1"/>
    <col min="3252" max="3252" width="12.42578125" style="194" hidden="1"/>
    <col min="3253" max="3494" width="11.5703125" style="194" hidden="1"/>
    <col min="3495" max="3495" width="64.5703125" style="194" hidden="1"/>
    <col min="3496" max="3496" width="18.5703125" style="194" hidden="1"/>
    <col min="3497" max="3497" width="16.42578125" style="194" hidden="1"/>
    <col min="3498" max="3498" width="14.5703125" style="194" hidden="1"/>
    <col min="3499" max="3499" width="17.5703125" style="194" hidden="1"/>
    <col min="3500" max="3500" width="18.140625" style="194" hidden="1"/>
    <col min="3501" max="3501" width="17.85546875" style="194" hidden="1"/>
    <col min="3502" max="3502" width="18.42578125" style="194" hidden="1"/>
    <col min="3503" max="3503" width="15.5703125" style="194" hidden="1"/>
    <col min="3504" max="3504" width="12.5703125" style="194" hidden="1"/>
    <col min="3505" max="3505" width="18" style="194" hidden="1"/>
    <col min="3506" max="3506" width="13.42578125" style="194" hidden="1"/>
    <col min="3507" max="3507" width="16" style="194" hidden="1"/>
    <col min="3508" max="3508" width="12.42578125" style="194" hidden="1"/>
    <col min="3509" max="3750" width="11.5703125" style="194" hidden="1"/>
    <col min="3751" max="3751" width="64.5703125" style="194" hidden="1"/>
    <col min="3752" max="3752" width="18.5703125" style="194" hidden="1"/>
    <col min="3753" max="3753" width="16.42578125" style="194" hidden="1"/>
    <col min="3754" max="3754" width="14.5703125" style="194" hidden="1"/>
    <col min="3755" max="3755" width="17.5703125" style="194" hidden="1"/>
    <col min="3756" max="3756" width="18.140625" style="194" hidden="1"/>
    <col min="3757" max="3757" width="17.85546875" style="194" hidden="1"/>
    <col min="3758" max="3758" width="18.42578125" style="194" hidden="1"/>
    <col min="3759" max="3759" width="15.5703125" style="194" hidden="1"/>
    <col min="3760" max="3760" width="12.5703125" style="194" hidden="1"/>
    <col min="3761" max="3761" width="18" style="194" hidden="1"/>
    <col min="3762" max="3762" width="13.42578125" style="194" hidden="1"/>
    <col min="3763" max="3763" width="16" style="194" hidden="1"/>
    <col min="3764" max="3764" width="12.42578125" style="194" hidden="1"/>
    <col min="3765" max="4006" width="11.5703125" style="194" hidden="1"/>
    <col min="4007" max="4007" width="64.5703125" style="194" hidden="1"/>
    <col min="4008" max="4008" width="18.5703125" style="194" hidden="1"/>
    <col min="4009" max="4009" width="16.42578125" style="194" hidden="1"/>
    <col min="4010" max="4010" width="14.5703125" style="194" hidden="1"/>
    <col min="4011" max="4011" width="17.5703125" style="194" hidden="1"/>
    <col min="4012" max="4012" width="18.140625" style="194" hidden="1"/>
    <col min="4013" max="4013" width="17.85546875" style="194" hidden="1"/>
    <col min="4014" max="4014" width="18.42578125" style="194" hidden="1"/>
    <col min="4015" max="4015" width="15.5703125" style="194" hidden="1"/>
    <col min="4016" max="4016" width="12.5703125" style="194" hidden="1"/>
    <col min="4017" max="4017" width="18" style="194" hidden="1"/>
    <col min="4018" max="4018" width="13.42578125" style="194" hidden="1"/>
    <col min="4019" max="4019" width="16" style="194" hidden="1"/>
    <col min="4020" max="4020" width="12.42578125" style="194" hidden="1"/>
    <col min="4021" max="4262" width="11.5703125" style="194" hidden="1"/>
    <col min="4263" max="4263" width="64.5703125" style="194" hidden="1"/>
    <col min="4264" max="4264" width="18.5703125" style="194" hidden="1"/>
    <col min="4265" max="4265" width="16.42578125" style="194" hidden="1"/>
    <col min="4266" max="4266" width="14.5703125" style="194" hidden="1"/>
    <col min="4267" max="4267" width="17.5703125" style="194" hidden="1"/>
    <col min="4268" max="4268" width="18.140625" style="194" hidden="1"/>
    <col min="4269" max="4269" width="17.85546875" style="194" hidden="1"/>
    <col min="4270" max="4270" width="18.42578125" style="194" hidden="1"/>
    <col min="4271" max="4271" width="15.5703125" style="194" hidden="1"/>
    <col min="4272" max="4272" width="12.5703125" style="194" hidden="1"/>
    <col min="4273" max="4273" width="18" style="194" hidden="1"/>
    <col min="4274" max="4274" width="13.42578125" style="194" hidden="1"/>
    <col min="4275" max="4275" width="16" style="194" hidden="1"/>
    <col min="4276" max="4276" width="12.42578125" style="194" hidden="1"/>
    <col min="4277" max="4518" width="11.5703125" style="194" hidden="1"/>
    <col min="4519" max="4519" width="64.5703125" style="194" hidden="1"/>
    <col min="4520" max="4520" width="18.5703125" style="194" hidden="1"/>
    <col min="4521" max="4521" width="16.42578125" style="194" hidden="1"/>
    <col min="4522" max="4522" width="14.5703125" style="194" hidden="1"/>
    <col min="4523" max="4523" width="17.5703125" style="194" hidden="1"/>
    <col min="4524" max="4524" width="18.140625" style="194" hidden="1"/>
    <col min="4525" max="4525" width="17.85546875" style="194" hidden="1"/>
    <col min="4526" max="4526" width="18.42578125" style="194" hidden="1"/>
    <col min="4527" max="4527" width="15.5703125" style="194" hidden="1"/>
    <col min="4528" max="4528" width="12.5703125" style="194" hidden="1"/>
    <col min="4529" max="4529" width="18" style="194" hidden="1"/>
    <col min="4530" max="4530" width="13.42578125" style="194" hidden="1"/>
    <col min="4531" max="4531" width="16" style="194" hidden="1"/>
    <col min="4532" max="4532" width="12.42578125" style="194" hidden="1"/>
    <col min="4533" max="4774" width="11.5703125" style="194" hidden="1"/>
    <col min="4775" max="4775" width="64.5703125" style="194" hidden="1"/>
    <col min="4776" max="4776" width="18.5703125" style="194" hidden="1"/>
    <col min="4777" max="4777" width="16.42578125" style="194" hidden="1"/>
    <col min="4778" max="4778" width="14.5703125" style="194" hidden="1"/>
    <col min="4779" max="4779" width="17.5703125" style="194" hidden="1"/>
    <col min="4780" max="4780" width="18.140625" style="194" hidden="1"/>
    <col min="4781" max="4781" width="17.85546875" style="194" hidden="1"/>
    <col min="4782" max="4782" width="18.42578125" style="194" hidden="1"/>
    <col min="4783" max="4783" width="15.5703125" style="194" hidden="1"/>
    <col min="4784" max="4784" width="12.5703125" style="194" hidden="1"/>
    <col min="4785" max="4785" width="18" style="194" hidden="1"/>
    <col min="4786" max="4786" width="13.42578125" style="194" hidden="1"/>
    <col min="4787" max="4787" width="16" style="194" hidden="1"/>
    <col min="4788" max="4788" width="12.42578125" style="194" hidden="1"/>
    <col min="4789" max="5030" width="11.5703125" style="194" hidden="1"/>
    <col min="5031" max="5031" width="64.5703125" style="194" hidden="1"/>
    <col min="5032" max="5032" width="18.5703125" style="194" hidden="1"/>
    <col min="5033" max="5033" width="16.42578125" style="194" hidden="1"/>
    <col min="5034" max="5034" width="14.5703125" style="194" hidden="1"/>
    <col min="5035" max="5035" width="17.5703125" style="194" hidden="1"/>
    <col min="5036" max="5036" width="18.140625" style="194" hidden="1"/>
    <col min="5037" max="5037" width="17.85546875" style="194" hidden="1"/>
    <col min="5038" max="5038" width="18.42578125" style="194" hidden="1"/>
    <col min="5039" max="5039" width="15.5703125" style="194" hidden="1"/>
    <col min="5040" max="5040" width="12.5703125" style="194" hidden="1"/>
    <col min="5041" max="5041" width="18" style="194" hidden="1"/>
    <col min="5042" max="5042" width="13.42578125" style="194" hidden="1"/>
    <col min="5043" max="5043" width="16" style="194" hidden="1"/>
    <col min="5044" max="5044" width="12.42578125" style="194" hidden="1"/>
    <col min="5045" max="5286" width="11.5703125" style="194" hidden="1"/>
    <col min="5287" max="5287" width="64.5703125" style="194" hidden="1"/>
    <col min="5288" max="5288" width="18.5703125" style="194" hidden="1"/>
    <col min="5289" max="5289" width="16.42578125" style="194" hidden="1"/>
    <col min="5290" max="5290" width="14.5703125" style="194" hidden="1"/>
    <col min="5291" max="5291" width="17.5703125" style="194" hidden="1"/>
    <col min="5292" max="5292" width="18.140625" style="194" hidden="1"/>
    <col min="5293" max="5293" width="17.85546875" style="194" hidden="1"/>
    <col min="5294" max="5294" width="18.42578125" style="194" hidden="1"/>
    <col min="5295" max="5295" width="15.5703125" style="194" hidden="1"/>
    <col min="5296" max="5296" width="12.5703125" style="194" hidden="1"/>
    <col min="5297" max="5297" width="18" style="194" hidden="1"/>
    <col min="5298" max="5298" width="13.42578125" style="194" hidden="1"/>
    <col min="5299" max="5299" width="16" style="194" hidden="1"/>
    <col min="5300" max="5300" width="12.42578125" style="194" hidden="1"/>
    <col min="5301" max="5542" width="11.5703125" style="194" hidden="1"/>
    <col min="5543" max="5543" width="64.5703125" style="194" hidden="1"/>
    <col min="5544" max="5544" width="18.5703125" style="194" hidden="1"/>
    <col min="5545" max="5545" width="16.42578125" style="194" hidden="1"/>
    <col min="5546" max="5546" width="14.5703125" style="194" hidden="1"/>
    <col min="5547" max="5547" width="17.5703125" style="194" hidden="1"/>
    <col min="5548" max="5548" width="18.140625" style="194" hidden="1"/>
    <col min="5549" max="5549" width="17.85546875" style="194" hidden="1"/>
    <col min="5550" max="5550" width="18.42578125" style="194" hidden="1"/>
    <col min="5551" max="5551" width="15.5703125" style="194" hidden="1"/>
    <col min="5552" max="5552" width="12.5703125" style="194" hidden="1"/>
    <col min="5553" max="5553" width="18" style="194" hidden="1"/>
    <col min="5554" max="5554" width="13.42578125" style="194" hidden="1"/>
    <col min="5555" max="5555" width="16" style="194" hidden="1"/>
    <col min="5556" max="5556" width="12.42578125" style="194" hidden="1"/>
    <col min="5557" max="5798" width="11.5703125" style="194" hidden="1"/>
    <col min="5799" max="5799" width="64.5703125" style="194" hidden="1"/>
    <col min="5800" max="5800" width="18.5703125" style="194" hidden="1"/>
    <col min="5801" max="5801" width="16.42578125" style="194" hidden="1"/>
    <col min="5802" max="5802" width="14.5703125" style="194" hidden="1"/>
    <col min="5803" max="5803" width="17.5703125" style="194" hidden="1"/>
    <col min="5804" max="5804" width="18.140625" style="194" hidden="1"/>
    <col min="5805" max="5805" width="17.85546875" style="194" hidden="1"/>
    <col min="5806" max="5806" width="18.42578125" style="194" hidden="1"/>
    <col min="5807" max="5807" width="15.5703125" style="194" hidden="1"/>
    <col min="5808" max="5808" width="12.5703125" style="194" hidden="1"/>
    <col min="5809" max="5809" width="18" style="194" hidden="1"/>
    <col min="5810" max="5810" width="13.42578125" style="194" hidden="1"/>
    <col min="5811" max="5811" width="16" style="194" hidden="1"/>
    <col min="5812" max="5812" width="12.42578125" style="194" hidden="1"/>
    <col min="5813" max="6054" width="11.5703125" style="194" hidden="1"/>
    <col min="6055" max="6055" width="64.5703125" style="194" hidden="1"/>
    <col min="6056" max="6056" width="18.5703125" style="194" hidden="1"/>
    <col min="6057" max="6057" width="16.42578125" style="194" hidden="1"/>
    <col min="6058" max="6058" width="14.5703125" style="194" hidden="1"/>
    <col min="6059" max="6059" width="17.5703125" style="194" hidden="1"/>
    <col min="6060" max="6060" width="18.140625" style="194" hidden="1"/>
    <col min="6061" max="6061" width="17.85546875" style="194" hidden="1"/>
    <col min="6062" max="6062" width="18.42578125" style="194" hidden="1"/>
    <col min="6063" max="6063" width="15.5703125" style="194" hidden="1"/>
    <col min="6064" max="6064" width="12.5703125" style="194" hidden="1"/>
    <col min="6065" max="6065" width="18" style="194" hidden="1"/>
    <col min="6066" max="6066" width="13.42578125" style="194" hidden="1"/>
    <col min="6067" max="6067" width="16" style="194" hidden="1"/>
    <col min="6068" max="6068" width="12.42578125" style="194" hidden="1"/>
    <col min="6069" max="6310" width="11.5703125" style="194" hidden="1"/>
    <col min="6311" max="6311" width="64.5703125" style="194" hidden="1"/>
    <col min="6312" max="6312" width="18.5703125" style="194" hidden="1"/>
    <col min="6313" max="6313" width="16.42578125" style="194" hidden="1"/>
    <col min="6314" max="6314" width="14.5703125" style="194" hidden="1"/>
    <col min="6315" max="6315" width="17.5703125" style="194" hidden="1"/>
    <col min="6316" max="6316" width="18.140625" style="194" hidden="1"/>
    <col min="6317" max="6317" width="17.85546875" style="194" hidden="1"/>
    <col min="6318" max="6318" width="18.42578125" style="194" hidden="1"/>
    <col min="6319" max="6319" width="15.5703125" style="194" hidden="1"/>
    <col min="6320" max="6320" width="12.5703125" style="194" hidden="1"/>
    <col min="6321" max="6321" width="18" style="194" hidden="1"/>
    <col min="6322" max="6322" width="13.42578125" style="194" hidden="1"/>
    <col min="6323" max="6323" width="16" style="194" hidden="1"/>
    <col min="6324" max="6324" width="12.42578125" style="194" hidden="1"/>
    <col min="6325" max="6566" width="11.5703125" style="194" hidden="1"/>
    <col min="6567" max="6567" width="64.5703125" style="194" hidden="1"/>
    <col min="6568" max="6568" width="18.5703125" style="194" hidden="1"/>
    <col min="6569" max="6569" width="16.42578125" style="194" hidden="1"/>
    <col min="6570" max="6570" width="14.5703125" style="194" hidden="1"/>
    <col min="6571" max="6571" width="17.5703125" style="194" hidden="1"/>
    <col min="6572" max="6572" width="18.140625" style="194" hidden="1"/>
    <col min="6573" max="6573" width="17.85546875" style="194" hidden="1"/>
    <col min="6574" max="6574" width="18.42578125" style="194" hidden="1"/>
    <col min="6575" max="6575" width="15.5703125" style="194" hidden="1"/>
    <col min="6576" max="6576" width="12.5703125" style="194" hidden="1"/>
    <col min="6577" max="6577" width="18" style="194" hidden="1"/>
    <col min="6578" max="6578" width="13.42578125" style="194" hidden="1"/>
    <col min="6579" max="6579" width="16" style="194" hidden="1"/>
    <col min="6580" max="6580" width="12.42578125" style="194" hidden="1"/>
    <col min="6581" max="6822" width="11.5703125" style="194" hidden="1"/>
    <col min="6823" max="6823" width="64.5703125" style="194" hidden="1"/>
    <col min="6824" max="6824" width="18.5703125" style="194" hidden="1"/>
    <col min="6825" max="6825" width="16.42578125" style="194" hidden="1"/>
    <col min="6826" max="6826" width="14.5703125" style="194" hidden="1"/>
    <col min="6827" max="6827" width="17.5703125" style="194" hidden="1"/>
    <col min="6828" max="6828" width="18.140625" style="194" hidden="1"/>
    <col min="6829" max="6829" width="17.85546875" style="194" hidden="1"/>
    <col min="6830" max="6830" width="18.42578125" style="194" hidden="1"/>
    <col min="6831" max="6831" width="15.5703125" style="194" hidden="1"/>
    <col min="6832" max="6832" width="12.5703125" style="194" hidden="1"/>
    <col min="6833" max="6833" width="18" style="194" hidden="1"/>
    <col min="6834" max="6834" width="13.42578125" style="194" hidden="1"/>
    <col min="6835" max="6835" width="16" style="194" hidden="1"/>
    <col min="6836" max="6836" width="12.42578125" style="194" hidden="1"/>
    <col min="6837" max="7078" width="11.5703125" style="194" hidden="1"/>
    <col min="7079" max="7079" width="64.5703125" style="194" hidden="1"/>
    <col min="7080" max="7080" width="18.5703125" style="194" hidden="1"/>
    <col min="7081" max="7081" width="16.42578125" style="194" hidden="1"/>
    <col min="7082" max="7082" width="14.5703125" style="194" hidden="1"/>
    <col min="7083" max="7083" width="17.5703125" style="194" hidden="1"/>
    <col min="7084" max="7084" width="18.140625" style="194" hidden="1"/>
    <col min="7085" max="7085" width="17.85546875" style="194" hidden="1"/>
    <col min="7086" max="7086" width="18.42578125" style="194" hidden="1"/>
    <col min="7087" max="7087" width="15.5703125" style="194" hidden="1"/>
    <col min="7088" max="7088" width="12.5703125" style="194" hidden="1"/>
    <col min="7089" max="7089" width="18" style="194" hidden="1"/>
    <col min="7090" max="7090" width="13.42578125" style="194" hidden="1"/>
    <col min="7091" max="7091" width="16" style="194" hidden="1"/>
    <col min="7092" max="7092" width="12.42578125" style="194" hidden="1"/>
    <col min="7093" max="7334" width="11.5703125" style="194" hidden="1"/>
    <col min="7335" max="7335" width="64.5703125" style="194" hidden="1"/>
    <col min="7336" max="7336" width="18.5703125" style="194" hidden="1"/>
    <col min="7337" max="7337" width="16.42578125" style="194" hidden="1"/>
    <col min="7338" max="7338" width="14.5703125" style="194" hidden="1"/>
    <col min="7339" max="7339" width="17.5703125" style="194" hidden="1"/>
    <col min="7340" max="7340" width="18.140625" style="194" hidden="1"/>
    <col min="7341" max="7341" width="17.85546875" style="194" hidden="1"/>
    <col min="7342" max="7342" width="18.42578125" style="194" hidden="1"/>
    <col min="7343" max="7343" width="15.5703125" style="194" hidden="1"/>
    <col min="7344" max="7344" width="12.5703125" style="194" hidden="1"/>
    <col min="7345" max="7345" width="18" style="194" hidden="1"/>
    <col min="7346" max="7346" width="13.42578125" style="194" hidden="1"/>
    <col min="7347" max="7347" width="16" style="194" hidden="1"/>
    <col min="7348" max="7348" width="12.42578125" style="194" hidden="1"/>
    <col min="7349" max="7590" width="11.5703125" style="194" hidden="1"/>
    <col min="7591" max="7591" width="64.5703125" style="194" hidden="1"/>
    <col min="7592" max="7592" width="18.5703125" style="194" hidden="1"/>
    <col min="7593" max="7593" width="16.42578125" style="194" hidden="1"/>
    <col min="7594" max="7594" width="14.5703125" style="194" hidden="1"/>
    <col min="7595" max="7595" width="17.5703125" style="194" hidden="1"/>
    <col min="7596" max="7596" width="18.140625" style="194" hidden="1"/>
    <col min="7597" max="7597" width="17.85546875" style="194" hidden="1"/>
    <col min="7598" max="7598" width="18.42578125" style="194" hidden="1"/>
    <col min="7599" max="7599" width="15.5703125" style="194" hidden="1"/>
    <col min="7600" max="7600" width="12.5703125" style="194" hidden="1"/>
    <col min="7601" max="7601" width="18" style="194" hidden="1"/>
    <col min="7602" max="7602" width="13.42578125" style="194" hidden="1"/>
    <col min="7603" max="7603" width="16" style="194" hidden="1"/>
    <col min="7604" max="7604" width="12.42578125" style="194" hidden="1"/>
    <col min="7605" max="7846" width="11.5703125" style="194" hidden="1"/>
    <col min="7847" max="7847" width="64.5703125" style="194" hidden="1"/>
    <col min="7848" max="7848" width="18.5703125" style="194" hidden="1"/>
    <col min="7849" max="7849" width="16.42578125" style="194" hidden="1"/>
    <col min="7850" max="7850" width="14.5703125" style="194" hidden="1"/>
    <col min="7851" max="7851" width="17.5703125" style="194" hidden="1"/>
    <col min="7852" max="7852" width="18.140625" style="194" hidden="1"/>
    <col min="7853" max="7853" width="17.85546875" style="194" hidden="1"/>
    <col min="7854" max="7854" width="18.42578125" style="194" hidden="1"/>
    <col min="7855" max="7855" width="15.5703125" style="194" hidden="1"/>
    <col min="7856" max="7856" width="12.5703125" style="194" hidden="1"/>
    <col min="7857" max="7857" width="18" style="194" hidden="1"/>
    <col min="7858" max="7858" width="13.42578125" style="194" hidden="1"/>
    <col min="7859" max="7859" width="16" style="194" hidden="1"/>
    <col min="7860" max="7860" width="12.42578125" style="194" hidden="1"/>
    <col min="7861" max="8102" width="11.5703125" style="194" hidden="1"/>
    <col min="8103" max="8103" width="64.5703125" style="194" hidden="1"/>
    <col min="8104" max="8104" width="18.5703125" style="194" hidden="1"/>
    <col min="8105" max="8105" width="16.42578125" style="194" hidden="1"/>
    <col min="8106" max="8106" width="14.5703125" style="194" hidden="1"/>
    <col min="8107" max="8107" width="17.5703125" style="194" hidden="1"/>
    <col min="8108" max="8108" width="18.140625" style="194" hidden="1"/>
    <col min="8109" max="8109" width="17.85546875" style="194" hidden="1"/>
    <col min="8110" max="8110" width="18.42578125" style="194" hidden="1"/>
    <col min="8111" max="8111" width="15.5703125" style="194" hidden="1"/>
    <col min="8112" max="8112" width="12.5703125" style="194" hidden="1"/>
    <col min="8113" max="8113" width="18" style="194" hidden="1"/>
    <col min="8114" max="8114" width="13.42578125" style="194" hidden="1"/>
    <col min="8115" max="8115" width="16" style="194" hidden="1"/>
    <col min="8116" max="8116" width="12.42578125" style="194" hidden="1"/>
    <col min="8117" max="8358" width="11.5703125" style="194" hidden="1"/>
    <col min="8359" max="8359" width="64.5703125" style="194" hidden="1"/>
    <col min="8360" max="8360" width="18.5703125" style="194" hidden="1"/>
    <col min="8361" max="8361" width="16.42578125" style="194" hidden="1"/>
    <col min="8362" max="8362" width="14.5703125" style="194" hidden="1"/>
    <col min="8363" max="8363" width="17.5703125" style="194" hidden="1"/>
    <col min="8364" max="8364" width="18.140625" style="194" hidden="1"/>
    <col min="8365" max="8365" width="17.85546875" style="194" hidden="1"/>
    <col min="8366" max="8366" width="18.42578125" style="194" hidden="1"/>
    <col min="8367" max="8367" width="15.5703125" style="194" hidden="1"/>
    <col min="8368" max="8368" width="12.5703125" style="194" hidden="1"/>
    <col min="8369" max="8369" width="18" style="194" hidden="1"/>
    <col min="8370" max="8370" width="13.42578125" style="194" hidden="1"/>
    <col min="8371" max="8371" width="16" style="194" hidden="1"/>
    <col min="8372" max="8372" width="12.42578125" style="194" hidden="1"/>
    <col min="8373" max="8614" width="11.5703125" style="194" hidden="1"/>
    <col min="8615" max="8615" width="64.5703125" style="194" hidden="1"/>
    <col min="8616" max="8616" width="18.5703125" style="194" hidden="1"/>
    <col min="8617" max="8617" width="16.42578125" style="194" hidden="1"/>
    <col min="8618" max="8618" width="14.5703125" style="194" hidden="1"/>
    <col min="8619" max="8619" width="17.5703125" style="194" hidden="1"/>
    <col min="8620" max="8620" width="18.140625" style="194" hidden="1"/>
    <col min="8621" max="8621" width="17.85546875" style="194" hidden="1"/>
    <col min="8622" max="8622" width="18.42578125" style="194" hidden="1"/>
    <col min="8623" max="8623" width="15.5703125" style="194" hidden="1"/>
    <col min="8624" max="8624" width="12.5703125" style="194" hidden="1"/>
    <col min="8625" max="8625" width="18" style="194" hidden="1"/>
    <col min="8626" max="8626" width="13.42578125" style="194" hidden="1"/>
    <col min="8627" max="8627" width="16" style="194" hidden="1"/>
    <col min="8628" max="8628" width="12.42578125" style="194" hidden="1"/>
    <col min="8629" max="8870" width="11.5703125" style="194" hidden="1"/>
    <col min="8871" max="8871" width="64.5703125" style="194" hidden="1"/>
    <col min="8872" max="8872" width="18.5703125" style="194" hidden="1"/>
    <col min="8873" max="8873" width="16.42578125" style="194" hidden="1"/>
    <col min="8874" max="8874" width="14.5703125" style="194" hidden="1"/>
    <col min="8875" max="8875" width="17.5703125" style="194" hidden="1"/>
    <col min="8876" max="8876" width="18.140625" style="194" hidden="1"/>
    <col min="8877" max="8877" width="17.85546875" style="194" hidden="1"/>
    <col min="8878" max="8878" width="18.42578125" style="194" hidden="1"/>
    <col min="8879" max="8879" width="15.5703125" style="194" hidden="1"/>
    <col min="8880" max="8880" width="12.5703125" style="194" hidden="1"/>
    <col min="8881" max="8881" width="18" style="194" hidden="1"/>
    <col min="8882" max="8882" width="13.42578125" style="194" hidden="1"/>
    <col min="8883" max="8883" width="16" style="194" hidden="1"/>
    <col min="8884" max="8884" width="12.42578125" style="194" hidden="1"/>
    <col min="8885" max="9126" width="11.5703125" style="194" hidden="1"/>
    <col min="9127" max="9127" width="64.5703125" style="194" hidden="1"/>
    <col min="9128" max="9128" width="18.5703125" style="194" hidden="1"/>
    <col min="9129" max="9129" width="16.42578125" style="194" hidden="1"/>
    <col min="9130" max="9130" width="14.5703125" style="194" hidden="1"/>
    <col min="9131" max="9131" width="17.5703125" style="194" hidden="1"/>
    <col min="9132" max="9132" width="18.140625" style="194" hidden="1"/>
    <col min="9133" max="9133" width="17.85546875" style="194" hidden="1"/>
    <col min="9134" max="9134" width="18.42578125" style="194" hidden="1"/>
    <col min="9135" max="9135" width="15.5703125" style="194" hidden="1"/>
    <col min="9136" max="9136" width="12.5703125" style="194" hidden="1"/>
    <col min="9137" max="9137" width="18" style="194" hidden="1"/>
    <col min="9138" max="9138" width="13.42578125" style="194" hidden="1"/>
    <col min="9139" max="9139" width="16" style="194" hidden="1"/>
    <col min="9140" max="9140" width="12.42578125" style="194" hidden="1"/>
    <col min="9141" max="9382" width="11.5703125" style="194" hidden="1"/>
    <col min="9383" max="9383" width="64.5703125" style="194" hidden="1"/>
    <col min="9384" max="9384" width="18.5703125" style="194" hidden="1"/>
    <col min="9385" max="9385" width="16.42578125" style="194" hidden="1"/>
    <col min="9386" max="9386" width="14.5703125" style="194" hidden="1"/>
    <col min="9387" max="9387" width="17.5703125" style="194" hidden="1"/>
    <col min="9388" max="9388" width="18.140625" style="194" hidden="1"/>
    <col min="9389" max="9389" width="17.85546875" style="194" hidden="1"/>
    <col min="9390" max="9390" width="18.42578125" style="194" hidden="1"/>
    <col min="9391" max="9391" width="15.5703125" style="194" hidden="1"/>
    <col min="9392" max="9392" width="12.5703125" style="194" hidden="1"/>
    <col min="9393" max="9393" width="18" style="194" hidden="1"/>
    <col min="9394" max="9394" width="13.42578125" style="194" hidden="1"/>
    <col min="9395" max="9395" width="16" style="194" hidden="1"/>
    <col min="9396" max="9396" width="12.42578125" style="194" hidden="1"/>
    <col min="9397" max="9638" width="11.5703125" style="194" hidden="1"/>
    <col min="9639" max="9639" width="64.5703125" style="194" hidden="1"/>
    <col min="9640" max="9640" width="18.5703125" style="194" hidden="1"/>
    <col min="9641" max="9641" width="16.42578125" style="194" hidden="1"/>
    <col min="9642" max="9642" width="14.5703125" style="194" hidden="1"/>
    <col min="9643" max="9643" width="17.5703125" style="194" hidden="1"/>
    <col min="9644" max="9644" width="18.140625" style="194" hidden="1"/>
    <col min="9645" max="9645" width="17.85546875" style="194" hidden="1"/>
    <col min="9646" max="9646" width="18.42578125" style="194" hidden="1"/>
    <col min="9647" max="9647" width="15.5703125" style="194" hidden="1"/>
    <col min="9648" max="9648" width="12.5703125" style="194" hidden="1"/>
    <col min="9649" max="9649" width="18" style="194" hidden="1"/>
    <col min="9650" max="9650" width="13.42578125" style="194" hidden="1"/>
    <col min="9651" max="9651" width="16" style="194" hidden="1"/>
    <col min="9652" max="9652" width="12.42578125" style="194" hidden="1"/>
    <col min="9653" max="9894" width="11.5703125" style="194" hidden="1"/>
    <col min="9895" max="9895" width="64.5703125" style="194" hidden="1"/>
    <col min="9896" max="9896" width="18.5703125" style="194" hidden="1"/>
    <col min="9897" max="9897" width="16.42578125" style="194" hidden="1"/>
    <col min="9898" max="9898" width="14.5703125" style="194" hidden="1"/>
    <col min="9899" max="9899" width="17.5703125" style="194" hidden="1"/>
    <col min="9900" max="9900" width="18.140625" style="194" hidden="1"/>
    <col min="9901" max="9901" width="17.85546875" style="194" hidden="1"/>
    <col min="9902" max="9902" width="18.42578125" style="194" hidden="1"/>
    <col min="9903" max="9903" width="15.5703125" style="194" hidden="1"/>
    <col min="9904" max="9904" width="12.5703125" style="194" hidden="1"/>
    <col min="9905" max="9905" width="18" style="194" hidden="1"/>
    <col min="9906" max="9906" width="13.42578125" style="194" hidden="1"/>
    <col min="9907" max="9907" width="16" style="194" hidden="1"/>
    <col min="9908" max="9908" width="12.42578125" style="194" hidden="1"/>
    <col min="9909" max="10150" width="11.5703125" style="194" hidden="1"/>
    <col min="10151" max="10151" width="64.5703125" style="194" hidden="1"/>
    <col min="10152" max="10152" width="18.5703125" style="194" hidden="1"/>
    <col min="10153" max="10153" width="16.42578125" style="194" hidden="1"/>
    <col min="10154" max="10154" width="14.5703125" style="194" hidden="1"/>
    <col min="10155" max="10155" width="17.5703125" style="194" hidden="1"/>
    <col min="10156" max="10156" width="18.140625" style="194" hidden="1"/>
    <col min="10157" max="10157" width="17.85546875" style="194" hidden="1"/>
    <col min="10158" max="10158" width="18.42578125" style="194" hidden="1"/>
    <col min="10159" max="10159" width="15.5703125" style="194" hidden="1"/>
    <col min="10160" max="10160" width="12.5703125" style="194" hidden="1"/>
    <col min="10161" max="10161" width="18" style="194" hidden="1"/>
    <col min="10162" max="10162" width="13.42578125" style="194" hidden="1"/>
    <col min="10163" max="10163" width="16" style="194" hidden="1"/>
    <col min="10164" max="10164" width="12.42578125" style="194" hidden="1"/>
    <col min="10165" max="10406" width="11.5703125" style="194" hidden="1"/>
    <col min="10407" max="10407" width="64.5703125" style="194" hidden="1"/>
    <col min="10408" max="10408" width="18.5703125" style="194" hidden="1"/>
    <col min="10409" max="10409" width="16.42578125" style="194" hidden="1"/>
    <col min="10410" max="10410" width="14.5703125" style="194" hidden="1"/>
    <col min="10411" max="10411" width="17.5703125" style="194" hidden="1"/>
    <col min="10412" max="10412" width="18.140625" style="194" hidden="1"/>
    <col min="10413" max="10413" width="17.85546875" style="194" hidden="1"/>
    <col min="10414" max="10414" width="18.42578125" style="194" hidden="1"/>
    <col min="10415" max="10415" width="15.5703125" style="194" hidden="1"/>
    <col min="10416" max="10416" width="12.5703125" style="194" hidden="1"/>
    <col min="10417" max="10417" width="18" style="194" hidden="1"/>
    <col min="10418" max="10418" width="13.42578125" style="194" hidden="1"/>
    <col min="10419" max="10419" width="16" style="194" hidden="1"/>
    <col min="10420" max="10420" width="12.42578125" style="194" hidden="1"/>
    <col min="10421" max="10662" width="11.5703125" style="194" hidden="1"/>
    <col min="10663" max="10663" width="64.5703125" style="194" hidden="1"/>
    <col min="10664" max="10664" width="18.5703125" style="194" hidden="1"/>
    <col min="10665" max="10665" width="16.42578125" style="194" hidden="1"/>
    <col min="10666" max="10666" width="14.5703125" style="194" hidden="1"/>
    <col min="10667" max="10667" width="17.5703125" style="194" hidden="1"/>
    <col min="10668" max="10668" width="18.140625" style="194" hidden="1"/>
    <col min="10669" max="10669" width="17.85546875" style="194" hidden="1"/>
    <col min="10670" max="10670" width="18.42578125" style="194" hidden="1"/>
    <col min="10671" max="10671" width="15.5703125" style="194" hidden="1"/>
    <col min="10672" max="10672" width="12.5703125" style="194" hidden="1"/>
    <col min="10673" max="10673" width="18" style="194" hidden="1"/>
    <col min="10674" max="10674" width="13.42578125" style="194" hidden="1"/>
    <col min="10675" max="10675" width="16" style="194" hidden="1"/>
    <col min="10676" max="10676" width="12.42578125" style="194" hidden="1"/>
    <col min="10677" max="10918" width="11.5703125" style="194" hidden="1"/>
    <col min="10919" max="10919" width="64.5703125" style="194" hidden="1"/>
    <col min="10920" max="10920" width="18.5703125" style="194" hidden="1"/>
    <col min="10921" max="10921" width="16.42578125" style="194" hidden="1"/>
    <col min="10922" max="10922" width="14.5703125" style="194" hidden="1"/>
    <col min="10923" max="10923" width="17.5703125" style="194" hidden="1"/>
    <col min="10924" max="10924" width="18.140625" style="194" hidden="1"/>
    <col min="10925" max="10925" width="17.85546875" style="194" hidden="1"/>
    <col min="10926" max="10926" width="18.42578125" style="194" hidden="1"/>
    <col min="10927" max="10927" width="15.5703125" style="194" hidden="1"/>
    <col min="10928" max="10928" width="12.5703125" style="194" hidden="1"/>
    <col min="10929" max="10929" width="18" style="194" hidden="1"/>
    <col min="10930" max="10930" width="13.42578125" style="194" hidden="1"/>
    <col min="10931" max="10931" width="16" style="194" hidden="1"/>
    <col min="10932" max="10932" width="12.42578125" style="194" hidden="1"/>
    <col min="10933" max="11174" width="11.5703125" style="194" hidden="1"/>
    <col min="11175" max="11175" width="64.5703125" style="194" hidden="1"/>
    <col min="11176" max="11176" width="18.5703125" style="194" hidden="1"/>
    <col min="11177" max="11177" width="16.42578125" style="194" hidden="1"/>
    <col min="11178" max="11178" width="14.5703125" style="194" hidden="1"/>
    <col min="11179" max="11179" width="17.5703125" style="194" hidden="1"/>
    <col min="11180" max="11180" width="18.140625" style="194" hidden="1"/>
    <col min="11181" max="11181" width="17.85546875" style="194" hidden="1"/>
    <col min="11182" max="11182" width="18.42578125" style="194" hidden="1"/>
    <col min="11183" max="11183" width="15.5703125" style="194" hidden="1"/>
    <col min="11184" max="11184" width="12.5703125" style="194" hidden="1"/>
    <col min="11185" max="11185" width="18" style="194" hidden="1"/>
    <col min="11186" max="11186" width="13.42578125" style="194" hidden="1"/>
    <col min="11187" max="11187" width="16" style="194" hidden="1"/>
    <col min="11188" max="11188" width="12.42578125" style="194" hidden="1"/>
    <col min="11189" max="11430" width="11.5703125" style="194" hidden="1"/>
    <col min="11431" max="11431" width="64.5703125" style="194" hidden="1"/>
    <col min="11432" max="11432" width="18.5703125" style="194" hidden="1"/>
    <col min="11433" max="11433" width="16.42578125" style="194" hidden="1"/>
    <col min="11434" max="11434" width="14.5703125" style="194" hidden="1"/>
    <col min="11435" max="11435" width="17.5703125" style="194" hidden="1"/>
    <col min="11436" max="11436" width="18.140625" style="194" hidden="1"/>
    <col min="11437" max="11437" width="17.85546875" style="194" hidden="1"/>
    <col min="11438" max="11438" width="18.42578125" style="194" hidden="1"/>
    <col min="11439" max="11439" width="15.5703125" style="194" hidden="1"/>
    <col min="11440" max="11440" width="12.5703125" style="194" hidden="1"/>
    <col min="11441" max="11441" width="18" style="194" hidden="1"/>
    <col min="11442" max="11442" width="13.42578125" style="194" hidden="1"/>
    <col min="11443" max="11443" width="16" style="194" hidden="1"/>
    <col min="11444" max="11444" width="12.42578125" style="194" hidden="1"/>
    <col min="11445" max="11686" width="11.5703125" style="194" hidden="1"/>
    <col min="11687" max="11687" width="64.5703125" style="194" hidden="1"/>
    <col min="11688" max="11688" width="18.5703125" style="194" hidden="1"/>
    <col min="11689" max="11689" width="16.42578125" style="194" hidden="1"/>
    <col min="11690" max="11690" width="14.5703125" style="194" hidden="1"/>
    <col min="11691" max="11691" width="17.5703125" style="194" hidden="1"/>
    <col min="11692" max="11692" width="18.140625" style="194" hidden="1"/>
    <col min="11693" max="11693" width="17.85546875" style="194" hidden="1"/>
    <col min="11694" max="11694" width="18.42578125" style="194" hidden="1"/>
    <col min="11695" max="11695" width="15.5703125" style="194" hidden="1"/>
    <col min="11696" max="11696" width="12.5703125" style="194" hidden="1"/>
    <col min="11697" max="11697" width="18" style="194" hidden="1"/>
    <col min="11698" max="11698" width="13.42578125" style="194" hidden="1"/>
    <col min="11699" max="11699" width="16" style="194" hidden="1"/>
    <col min="11700" max="11700" width="12.42578125" style="194" hidden="1"/>
    <col min="11701" max="11942" width="11.5703125" style="194" hidden="1"/>
    <col min="11943" max="11943" width="64.5703125" style="194" hidden="1"/>
    <col min="11944" max="11944" width="18.5703125" style="194" hidden="1"/>
    <col min="11945" max="11945" width="16.42578125" style="194" hidden="1"/>
    <col min="11946" max="11946" width="14.5703125" style="194" hidden="1"/>
    <col min="11947" max="11947" width="17.5703125" style="194" hidden="1"/>
    <col min="11948" max="11948" width="18.140625" style="194" hidden="1"/>
    <col min="11949" max="11949" width="17.85546875" style="194" hidden="1"/>
    <col min="11950" max="11950" width="18.42578125" style="194" hidden="1"/>
    <col min="11951" max="11951" width="15.5703125" style="194" hidden="1"/>
    <col min="11952" max="11952" width="12.5703125" style="194" hidden="1"/>
    <col min="11953" max="11953" width="18" style="194" hidden="1"/>
    <col min="11954" max="11954" width="13.42578125" style="194" hidden="1"/>
    <col min="11955" max="11955" width="16" style="194" hidden="1"/>
    <col min="11956" max="11956" width="12.42578125" style="194" hidden="1"/>
    <col min="11957" max="12198" width="11.5703125" style="194" hidden="1"/>
    <col min="12199" max="12199" width="64.5703125" style="194" hidden="1"/>
    <col min="12200" max="12200" width="18.5703125" style="194" hidden="1"/>
    <col min="12201" max="12201" width="16.42578125" style="194" hidden="1"/>
    <col min="12202" max="12202" width="14.5703125" style="194" hidden="1"/>
    <col min="12203" max="12203" width="17.5703125" style="194" hidden="1"/>
    <col min="12204" max="12204" width="18.140625" style="194" hidden="1"/>
    <col min="12205" max="12205" width="17.85546875" style="194" hidden="1"/>
    <col min="12206" max="12206" width="18.42578125" style="194" hidden="1"/>
    <col min="12207" max="12207" width="15.5703125" style="194" hidden="1"/>
    <col min="12208" max="12208" width="12.5703125" style="194" hidden="1"/>
    <col min="12209" max="12209" width="18" style="194" hidden="1"/>
    <col min="12210" max="12210" width="13.42578125" style="194" hidden="1"/>
    <col min="12211" max="12211" width="16" style="194" hidden="1"/>
    <col min="12212" max="12212" width="12.42578125" style="194" hidden="1"/>
    <col min="12213" max="12454" width="11.5703125" style="194" hidden="1"/>
    <col min="12455" max="12455" width="64.5703125" style="194" hidden="1"/>
    <col min="12456" max="12456" width="18.5703125" style="194" hidden="1"/>
    <col min="12457" max="12457" width="16.42578125" style="194" hidden="1"/>
    <col min="12458" max="12458" width="14.5703125" style="194" hidden="1"/>
    <col min="12459" max="12459" width="17.5703125" style="194" hidden="1"/>
    <col min="12460" max="12460" width="18.140625" style="194" hidden="1"/>
    <col min="12461" max="12461" width="17.85546875" style="194" hidden="1"/>
    <col min="12462" max="12462" width="18.42578125" style="194" hidden="1"/>
    <col min="12463" max="12463" width="15.5703125" style="194" hidden="1"/>
    <col min="12464" max="12464" width="12.5703125" style="194" hidden="1"/>
    <col min="12465" max="12465" width="18" style="194" hidden="1"/>
    <col min="12466" max="12466" width="13.42578125" style="194" hidden="1"/>
    <col min="12467" max="12467" width="16" style="194" hidden="1"/>
    <col min="12468" max="12468" width="12.42578125" style="194" hidden="1"/>
    <col min="12469" max="12710" width="11.5703125" style="194" hidden="1"/>
    <col min="12711" max="12711" width="64.5703125" style="194" hidden="1"/>
    <col min="12712" max="12712" width="18.5703125" style="194" hidden="1"/>
    <col min="12713" max="12713" width="16.42578125" style="194" hidden="1"/>
    <col min="12714" max="12714" width="14.5703125" style="194" hidden="1"/>
    <col min="12715" max="12715" width="17.5703125" style="194" hidden="1"/>
    <col min="12716" max="12716" width="18.140625" style="194" hidden="1"/>
    <col min="12717" max="12717" width="17.85546875" style="194" hidden="1"/>
    <col min="12718" max="12718" width="18.42578125" style="194" hidden="1"/>
    <col min="12719" max="12719" width="15.5703125" style="194" hidden="1"/>
    <col min="12720" max="12720" width="12.5703125" style="194" hidden="1"/>
    <col min="12721" max="12721" width="18" style="194" hidden="1"/>
    <col min="12722" max="12722" width="13.42578125" style="194" hidden="1"/>
    <col min="12723" max="12723" width="16" style="194" hidden="1"/>
    <col min="12724" max="12724" width="12.42578125" style="194" hidden="1"/>
    <col min="12725" max="12966" width="11.5703125" style="194" hidden="1"/>
    <col min="12967" max="12967" width="64.5703125" style="194" hidden="1"/>
    <col min="12968" max="12968" width="18.5703125" style="194" hidden="1"/>
    <col min="12969" max="12969" width="16.42578125" style="194" hidden="1"/>
    <col min="12970" max="12970" width="14.5703125" style="194" hidden="1"/>
    <col min="12971" max="12971" width="17.5703125" style="194" hidden="1"/>
    <col min="12972" max="12972" width="18.140625" style="194" hidden="1"/>
    <col min="12973" max="12973" width="17.85546875" style="194" hidden="1"/>
    <col min="12974" max="12974" width="18.42578125" style="194" hidden="1"/>
    <col min="12975" max="12975" width="15.5703125" style="194" hidden="1"/>
    <col min="12976" max="12976" width="12.5703125" style="194" hidden="1"/>
    <col min="12977" max="12977" width="18" style="194" hidden="1"/>
    <col min="12978" max="12978" width="13.42578125" style="194" hidden="1"/>
    <col min="12979" max="12979" width="16" style="194" hidden="1"/>
    <col min="12980" max="12980" width="12.42578125" style="194" hidden="1"/>
    <col min="12981" max="13222" width="11.5703125" style="194" hidden="1"/>
    <col min="13223" max="13223" width="64.5703125" style="194" hidden="1"/>
    <col min="13224" max="13224" width="18.5703125" style="194" hidden="1"/>
    <col min="13225" max="13225" width="16.42578125" style="194" hidden="1"/>
    <col min="13226" max="13226" width="14.5703125" style="194" hidden="1"/>
    <col min="13227" max="13227" width="17.5703125" style="194" hidden="1"/>
    <col min="13228" max="13228" width="18.140625" style="194" hidden="1"/>
    <col min="13229" max="13229" width="17.85546875" style="194" hidden="1"/>
    <col min="13230" max="13230" width="18.42578125" style="194" hidden="1"/>
    <col min="13231" max="13231" width="15.5703125" style="194" hidden="1"/>
    <col min="13232" max="13232" width="12.5703125" style="194" hidden="1"/>
    <col min="13233" max="13233" width="18" style="194" hidden="1"/>
    <col min="13234" max="13234" width="13.42578125" style="194" hidden="1"/>
    <col min="13235" max="13235" width="16" style="194" hidden="1"/>
    <col min="13236" max="13236" width="12.42578125" style="194" hidden="1"/>
    <col min="13237" max="13478" width="11.5703125" style="194" hidden="1"/>
    <col min="13479" max="13479" width="64.5703125" style="194" hidden="1"/>
    <col min="13480" max="13480" width="18.5703125" style="194" hidden="1"/>
    <col min="13481" max="13481" width="16.42578125" style="194" hidden="1"/>
    <col min="13482" max="13482" width="14.5703125" style="194" hidden="1"/>
    <col min="13483" max="13483" width="17.5703125" style="194" hidden="1"/>
    <col min="13484" max="13484" width="18.140625" style="194" hidden="1"/>
    <col min="13485" max="13485" width="17.85546875" style="194" hidden="1"/>
    <col min="13486" max="13486" width="18.42578125" style="194" hidden="1"/>
    <col min="13487" max="13487" width="15.5703125" style="194" hidden="1"/>
    <col min="13488" max="13488" width="12.5703125" style="194" hidden="1"/>
    <col min="13489" max="13489" width="18" style="194" hidden="1"/>
    <col min="13490" max="13490" width="13.42578125" style="194" hidden="1"/>
    <col min="13491" max="13491" width="16" style="194" hidden="1"/>
    <col min="13492" max="13492" width="12.42578125" style="194" hidden="1"/>
    <col min="13493" max="13734" width="11.5703125" style="194" hidden="1"/>
    <col min="13735" max="13735" width="64.5703125" style="194" hidden="1"/>
    <col min="13736" max="13736" width="18.5703125" style="194" hidden="1"/>
    <col min="13737" max="13737" width="16.42578125" style="194" hidden="1"/>
    <col min="13738" max="13738" width="14.5703125" style="194" hidden="1"/>
    <col min="13739" max="13739" width="17.5703125" style="194" hidden="1"/>
    <col min="13740" max="13740" width="18.140625" style="194" hidden="1"/>
    <col min="13741" max="13741" width="17.85546875" style="194" hidden="1"/>
    <col min="13742" max="13742" width="18.42578125" style="194" hidden="1"/>
    <col min="13743" max="13743" width="15.5703125" style="194" hidden="1"/>
    <col min="13744" max="13744" width="12.5703125" style="194" hidden="1"/>
    <col min="13745" max="13745" width="18" style="194" hidden="1"/>
    <col min="13746" max="13746" width="13.42578125" style="194" hidden="1"/>
    <col min="13747" max="13747" width="16" style="194" hidden="1"/>
    <col min="13748" max="13748" width="12.42578125" style="194" hidden="1"/>
    <col min="13749" max="13990" width="11.5703125" style="194" hidden="1"/>
    <col min="13991" max="13991" width="64.5703125" style="194" hidden="1"/>
    <col min="13992" max="13992" width="18.5703125" style="194" hidden="1"/>
    <col min="13993" max="13993" width="16.42578125" style="194" hidden="1"/>
    <col min="13994" max="13994" width="14.5703125" style="194" hidden="1"/>
    <col min="13995" max="13995" width="17.5703125" style="194" hidden="1"/>
    <col min="13996" max="13996" width="18.140625" style="194" hidden="1"/>
    <col min="13997" max="13997" width="17.85546875" style="194" hidden="1"/>
    <col min="13998" max="13998" width="18.42578125" style="194" hidden="1"/>
    <col min="13999" max="13999" width="15.5703125" style="194" hidden="1"/>
    <col min="14000" max="14000" width="12.5703125" style="194" hidden="1"/>
    <col min="14001" max="14001" width="18" style="194" hidden="1"/>
    <col min="14002" max="14002" width="13.42578125" style="194" hidden="1"/>
    <col min="14003" max="14003" width="16" style="194" hidden="1"/>
    <col min="14004" max="14004" width="12.42578125" style="194" hidden="1"/>
    <col min="14005" max="14246" width="11.5703125" style="194" hidden="1"/>
    <col min="14247" max="14247" width="64.5703125" style="194" hidden="1"/>
    <col min="14248" max="14248" width="18.5703125" style="194" hidden="1"/>
    <col min="14249" max="14249" width="16.42578125" style="194" hidden="1"/>
    <col min="14250" max="14250" width="14.5703125" style="194" hidden="1"/>
    <col min="14251" max="14251" width="17.5703125" style="194" hidden="1"/>
    <col min="14252" max="14252" width="18.140625" style="194" hidden="1"/>
    <col min="14253" max="14253" width="17.85546875" style="194" hidden="1"/>
    <col min="14254" max="14254" width="18.42578125" style="194" hidden="1"/>
    <col min="14255" max="14255" width="15.5703125" style="194" hidden="1"/>
    <col min="14256" max="14256" width="12.5703125" style="194" hidden="1"/>
    <col min="14257" max="14257" width="18" style="194" hidden="1"/>
    <col min="14258" max="14258" width="13.42578125" style="194" hidden="1"/>
    <col min="14259" max="14259" width="16" style="194" hidden="1"/>
    <col min="14260" max="14260" width="12.42578125" style="194" hidden="1"/>
    <col min="14261" max="14502" width="11.5703125" style="194" hidden="1"/>
    <col min="14503" max="14503" width="64.5703125" style="194" hidden="1"/>
    <col min="14504" max="14504" width="18.5703125" style="194" hidden="1"/>
    <col min="14505" max="14505" width="16.42578125" style="194" hidden="1"/>
    <col min="14506" max="14506" width="14.5703125" style="194" hidden="1"/>
    <col min="14507" max="14507" width="17.5703125" style="194" hidden="1"/>
    <col min="14508" max="14508" width="18.140625" style="194" hidden="1"/>
    <col min="14509" max="14509" width="17.85546875" style="194" hidden="1"/>
    <col min="14510" max="14510" width="18.42578125" style="194" hidden="1"/>
    <col min="14511" max="14511" width="15.5703125" style="194" hidden="1"/>
    <col min="14512" max="14512" width="12.5703125" style="194" hidden="1"/>
    <col min="14513" max="14513" width="18" style="194" hidden="1"/>
    <col min="14514" max="14514" width="13.42578125" style="194" hidden="1"/>
    <col min="14515" max="14515" width="16" style="194" hidden="1"/>
    <col min="14516" max="14516" width="12.42578125" style="194" hidden="1"/>
    <col min="14517" max="14758" width="11.5703125" style="194" hidden="1"/>
    <col min="14759" max="14759" width="64.5703125" style="194" hidden="1"/>
    <col min="14760" max="14760" width="18.5703125" style="194" hidden="1"/>
    <col min="14761" max="14761" width="16.42578125" style="194" hidden="1"/>
    <col min="14762" max="14762" width="14.5703125" style="194" hidden="1"/>
    <col min="14763" max="14763" width="17.5703125" style="194" hidden="1"/>
    <col min="14764" max="14764" width="18.140625" style="194" hidden="1"/>
    <col min="14765" max="14765" width="17.85546875" style="194" hidden="1"/>
    <col min="14766" max="14766" width="18.42578125" style="194" hidden="1"/>
    <col min="14767" max="14767" width="15.5703125" style="194" hidden="1"/>
    <col min="14768" max="14768" width="12.5703125" style="194" hidden="1"/>
    <col min="14769" max="14769" width="18" style="194" hidden="1"/>
    <col min="14770" max="14770" width="13.42578125" style="194" hidden="1"/>
    <col min="14771" max="14771" width="16" style="194" hidden="1"/>
    <col min="14772" max="14772" width="12.42578125" style="194" hidden="1"/>
    <col min="14773" max="15014" width="11.5703125" style="194" hidden="1"/>
    <col min="15015" max="15015" width="64.5703125" style="194" hidden="1"/>
    <col min="15016" max="15016" width="18.5703125" style="194" hidden="1"/>
    <col min="15017" max="15017" width="16.42578125" style="194" hidden="1"/>
    <col min="15018" max="15018" width="14.5703125" style="194" hidden="1"/>
    <col min="15019" max="15019" width="17.5703125" style="194" hidden="1"/>
    <col min="15020" max="15020" width="18.140625" style="194" hidden="1"/>
    <col min="15021" max="15021" width="17.85546875" style="194" hidden="1"/>
    <col min="15022" max="15022" width="18.42578125" style="194" hidden="1"/>
    <col min="15023" max="15023" width="15.5703125" style="194" hidden="1"/>
    <col min="15024" max="15024" width="12.5703125" style="194" hidden="1"/>
    <col min="15025" max="15025" width="18" style="194" hidden="1"/>
    <col min="15026" max="15026" width="13.42578125" style="194" hidden="1"/>
    <col min="15027" max="15027" width="16" style="194" hidden="1"/>
    <col min="15028" max="15028" width="12.42578125" style="194" hidden="1"/>
    <col min="15029" max="15270" width="11.5703125" style="194" hidden="1"/>
    <col min="15271" max="15271" width="64.5703125" style="194" hidden="1"/>
    <col min="15272" max="15272" width="18.5703125" style="194" hidden="1"/>
    <col min="15273" max="15273" width="16.42578125" style="194" hidden="1"/>
    <col min="15274" max="15274" width="14.5703125" style="194" hidden="1"/>
    <col min="15275" max="15275" width="17.5703125" style="194" hidden="1"/>
    <col min="15276" max="15276" width="18.140625" style="194" hidden="1"/>
    <col min="15277" max="15277" width="17.85546875" style="194" hidden="1"/>
    <col min="15278" max="15278" width="18.42578125" style="194" hidden="1"/>
    <col min="15279" max="15279" width="15.5703125" style="194" hidden="1"/>
    <col min="15280" max="15280" width="12.5703125" style="194" hidden="1"/>
    <col min="15281" max="15281" width="18" style="194" hidden="1"/>
    <col min="15282" max="15282" width="13.42578125" style="194" hidden="1"/>
    <col min="15283" max="15283" width="16" style="194" hidden="1"/>
    <col min="15284" max="15284" width="12.42578125" style="194" hidden="1"/>
    <col min="15285" max="15526" width="11.5703125" style="194" hidden="1"/>
    <col min="15527" max="15527" width="64.5703125" style="194" hidden="1"/>
    <col min="15528" max="15528" width="18.5703125" style="194" hidden="1"/>
    <col min="15529" max="15529" width="16.42578125" style="194" hidden="1"/>
    <col min="15530" max="15530" width="14.5703125" style="194" hidden="1"/>
    <col min="15531" max="15531" width="17.5703125" style="194" hidden="1"/>
    <col min="15532" max="15532" width="18.140625" style="194" hidden="1"/>
    <col min="15533" max="15533" width="17.85546875" style="194" hidden="1"/>
    <col min="15534" max="15534" width="18.42578125" style="194" hidden="1"/>
    <col min="15535" max="15535" width="15.5703125" style="194" hidden="1"/>
    <col min="15536" max="15536" width="12.5703125" style="194" hidden="1"/>
    <col min="15537" max="15537" width="18" style="194" hidden="1"/>
    <col min="15538" max="15538" width="13.42578125" style="194" hidden="1"/>
    <col min="15539" max="15539" width="16" style="194" hidden="1"/>
    <col min="15540" max="15540" width="12.42578125" style="194" hidden="1"/>
    <col min="15541" max="15782" width="11.5703125" style="194" hidden="1"/>
    <col min="15783" max="15783" width="64.5703125" style="194" hidden="1"/>
    <col min="15784" max="15784" width="18.5703125" style="194" hidden="1"/>
    <col min="15785" max="15785" width="16.42578125" style="194" hidden="1"/>
    <col min="15786" max="15786" width="14.5703125" style="194" hidden="1"/>
    <col min="15787" max="15787" width="17.5703125" style="194" hidden="1"/>
    <col min="15788" max="15788" width="18.140625" style="194" hidden="1"/>
    <col min="15789" max="15789" width="17.85546875" style="194" hidden="1"/>
    <col min="15790" max="15790" width="18.42578125" style="194" hidden="1"/>
    <col min="15791" max="15791" width="15.5703125" style="194" hidden="1"/>
    <col min="15792" max="15792" width="12.5703125" style="194" hidden="1"/>
    <col min="15793" max="15793" width="18" style="194" hidden="1"/>
    <col min="15794" max="15794" width="13.42578125" style="194" hidden="1"/>
    <col min="15795" max="15795" width="16" style="194" hidden="1"/>
    <col min="15796" max="15796" width="12.42578125" style="194" hidden="1"/>
    <col min="15797" max="16038" width="11.5703125" style="194" hidden="1"/>
    <col min="16039" max="16039" width="64.5703125" style="194" hidden="1"/>
    <col min="16040" max="16040" width="18.5703125" style="194" hidden="1"/>
    <col min="16041" max="16041" width="16.42578125" style="194" hidden="1"/>
    <col min="16042" max="16042" width="14.5703125" style="194" hidden="1"/>
    <col min="16043" max="16043" width="17.5703125" style="194" hidden="1"/>
    <col min="16044" max="16044" width="18.140625" style="194" hidden="1"/>
    <col min="16045" max="16045" width="17.85546875" style="194" hidden="1"/>
    <col min="16046" max="16046" width="18.42578125" style="194" hidden="1"/>
    <col min="16047" max="16047" width="15.5703125" style="194" hidden="1"/>
    <col min="16048" max="16048" width="12.5703125" style="194" hidden="1"/>
    <col min="16049" max="16049" width="18" style="194" hidden="1"/>
    <col min="16050" max="16050" width="13.42578125" style="194" hidden="1"/>
    <col min="16051" max="16051" width="16" style="194" hidden="1"/>
    <col min="16052" max="16052" width="12.42578125" style="194" hidden="1"/>
    <col min="16053" max="16384" width="11.5703125" style="194" hidden="1"/>
  </cols>
  <sheetData>
    <row r="1" spans="1:18" x14ac:dyDescent="0.25">
      <c r="A1" s="182" t="s">
        <v>40</v>
      </c>
      <c r="F1" s="213"/>
      <c r="G1" s="213"/>
      <c r="H1" s="213"/>
      <c r="I1" s="213"/>
      <c r="J1" s="213"/>
      <c r="K1" s="213"/>
    </row>
    <row r="2" spans="1:18" x14ac:dyDescent="0.25">
      <c r="A2" s="193"/>
    </row>
    <row r="3" spans="1:18" x14ac:dyDescent="0.25">
      <c r="A3" s="254" t="s">
        <v>281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</row>
    <row r="4" spans="1:18" x14ac:dyDescent="0.25">
      <c r="A4" s="254" t="s">
        <v>42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8" x14ac:dyDescent="0.25">
      <c r="A5" s="254" t="s">
        <v>291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</row>
    <row r="6" spans="1:18" x14ac:dyDescent="0.25">
      <c r="A6" s="254" t="s">
        <v>283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</row>
    <row r="7" spans="1:18" x14ac:dyDescent="0.25"/>
    <row r="8" spans="1:18" ht="17.45" customHeight="1" x14ac:dyDescent="0.25">
      <c r="A8" s="260" t="s">
        <v>43</v>
      </c>
      <c r="B8" s="262" t="s">
        <v>10</v>
      </c>
      <c r="C8" s="263" t="s">
        <v>292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</row>
    <row r="9" spans="1:18" ht="62.45" customHeight="1" x14ac:dyDescent="0.25">
      <c r="A9" s="261"/>
      <c r="B9" s="263"/>
      <c r="C9" s="195" t="s">
        <v>293</v>
      </c>
      <c r="D9" s="195" t="s">
        <v>294</v>
      </c>
      <c r="E9" s="195" t="s">
        <v>295</v>
      </c>
      <c r="F9" s="195" t="s">
        <v>296</v>
      </c>
      <c r="G9" s="195" t="s">
        <v>297</v>
      </c>
      <c r="H9" s="195" t="s">
        <v>298</v>
      </c>
      <c r="I9" s="195" t="s">
        <v>299</v>
      </c>
      <c r="J9" s="195" t="s">
        <v>300</v>
      </c>
      <c r="K9" s="195" t="s">
        <v>301</v>
      </c>
      <c r="L9" s="195" t="s">
        <v>302</v>
      </c>
      <c r="M9" s="195" t="s">
        <v>303</v>
      </c>
      <c r="N9" s="195" t="s">
        <v>304</v>
      </c>
      <c r="O9" s="195" t="s">
        <v>305</v>
      </c>
      <c r="P9" s="196" t="s">
        <v>306</v>
      </c>
    </row>
    <row r="10" spans="1:18" x14ac:dyDescent="0.25">
      <c r="A10" s="197"/>
      <c r="B10" s="198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200"/>
    </row>
    <row r="11" spans="1:18" x14ac:dyDescent="0.25">
      <c r="A11" s="201" t="s">
        <v>10</v>
      </c>
      <c r="B11" s="210">
        <f>SUM(B13+B21+B24+B31+B38+B45+B53+B62+B70+B78+B86+B96+B100+B107+B112)</f>
        <v>20517</v>
      </c>
      <c r="C11" s="210">
        <f t="shared" ref="C11:P11" si="0">SUM(C13+C21+C24+C31+C38+C45+C53+C62+C70+C78+C86+C96+C100+C107+C112)</f>
        <v>695</v>
      </c>
      <c r="D11" s="210">
        <f t="shared" si="0"/>
        <v>9</v>
      </c>
      <c r="E11" s="210">
        <f t="shared" si="0"/>
        <v>11</v>
      </c>
      <c r="F11" s="210">
        <f t="shared" si="0"/>
        <v>1</v>
      </c>
      <c r="G11" s="210">
        <f t="shared" si="0"/>
        <v>9</v>
      </c>
      <c r="H11" s="210">
        <f t="shared" si="0"/>
        <v>3391</v>
      </c>
      <c r="I11" s="210">
        <f t="shared" si="0"/>
        <v>218</v>
      </c>
      <c r="J11" s="210">
        <f t="shared" si="0"/>
        <v>317</v>
      </c>
      <c r="K11" s="210">
        <f t="shared" si="0"/>
        <v>34</v>
      </c>
      <c r="L11" s="210">
        <f t="shared" si="0"/>
        <v>2226</v>
      </c>
      <c r="M11" s="210">
        <f t="shared" si="0"/>
        <v>11714</v>
      </c>
      <c r="N11" s="210">
        <f t="shared" si="0"/>
        <v>209</v>
      </c>
      <c r="O11" s="210">
        <f t="shared" si="0"/>
        <v>643</v>
      </c>
      <c r="P11" s="210">
        <f t="shared" si="0"/>
        <v>1040</v>
      </c>
      <c r="Q11" s="202"/>
      <c r="R11" s="202"/>
    </row>
    <row r="12" spans="1:18" x14ac:dyDescent="0.25">
      <c r="A12" s="201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03"/>
      <c r="Q12" s="202"/>
      <c r="R12" s="202"/>
    </row>
    <row r="13" spans="1:18" x14ac:dyDescent="0.25">
      <c r="A13" s="185" t="s">
        <v>57</v>
      </c>
      <c r="B13" s="210">
        <f>SUM(B14:B19)</f>
        <v>894</v>
      </c>
      <c r="C13" s="210">
        <f t="shared" ref="C13:P13" si="1">SUM(C14:C19)</f>
        <v>21</v>
      </c>
      <c r="D13" s="210">
        <f t="shared" si="1"/>
        <v>1</v>
      </c>
      <c r="E13" s="210">
        <f t="shared" si="1"/>
        <v>2</v>
      </c>
      <c r="F13" s="210">
        <f t="shared" si="1"/>
        <v>0</v>
      </c>
      <c r="G13" s="210">
        <f t="shared" si="1"/>
        <v>0</v>
      </c>
      <c r="H13" s="210">
        <f t="shared" si="1"/>
        <v>206</v>
      </c>
      <c r="I13" s="210">
        <f t="shared" si="1"/>
        <v>14</v>
      </c>
      <c r="J13" s="210">
        <f t="shared" si="1"/>
        <v>10</v>
      </c>
      <c r="K13" s="210">
        <f t="shared" si="1"/>
        <v>0</v>
      </c>
      <c r="L13" s="210">
        <f t="shared" si="1"/>
        <v>141</v>
      </c>
      <c r="M13" s="210">
        <f t="shared" si="1"/>
        <v>322</v>
      </c>
      <c r="N13" s="210">
        <f t="shared" si="1"/>
        <v>26</v>
      </c>
      <c r="O13" s="210">
        <f t="shared" si="1"/>
        <v>45</v>
      </c>
      <c r="P13" s="210">
        <f t="shared" si="1"/>
        <v>106</v>
      </c>
      <c r="Q13" s="202"/>
      <c r="R13" s="202"/>
    </row>
    <row r="14" spans="1:18" x14ac:dyDescent="0.25">
      <c r="A14" s="186" t="s">
        <v>155</v>
      </c>
      <c r="B14" s="211">
        <f t="shared" ref="B14:B19" si="2">SUM(C14:AH14)</f>
        <v>392</v>
      </c>
      <c r="C14" s="211">
        <v>19</v>
      </c>
      <c r="D14" s="211">
        <v>0</v>
      </c>
      <c r="E14" s="211">
        <v>0</v>
      </c>
      <c r="F14" s="211">
        <v>0</v>
      </c>
      <c r="G14" s="211">
        <v>0</v>
      </c>
      <c r="H14" s="211">
        <v>86</v>
      </c>
      <c r="I14" s="211">
        <v>12</v>
      </c>
      <c r="J14" s="211">
        <v>2</v>
      </c>
      <c r="K14" s="211">
        <v>0</v>
      </c>
      <c r="L14" s="211">
        <v>50</v>
      </c>
      <c r="M14" s="211">
        <v>88</v>
      </c>
      <c r="N14" s="211">
        <v>22</v>
      </c>
      <c r="O14" s="211">
        <v>38</v>
      </c>
      <c r="P14" s="211">
        <v>75</v>
      </c>
      <c r="Q14" s="202"/>
      <c r="R14" s="202"/>
    </row>
    <row r="15" spans="1:18" x14ac:dyDescent="0.25">
      <c r="A15" s="186" t="s">
        <v>29</v>
      </c>
      <c r="B15" s="211">
        <f t="shared" si="2"/>
        <v>62</v>
      </c>
      <c r="C15" s="211">
        <v>0</v>
      </c>
      <c r="D15" s="211">
        <v>0</v>
      </c>
      <c r="E15" s="211">
        <v>0</v>
      </c>
      <c r="F15" s="211">
        <v>0</v>
      </c>
      <c r="G15" s="211">
        <v>0</v>
      </c>
      <c r="H15" s="211">
        <v>4</v>
      </c>
      <c r="I15" s="211">
        <v>0</v>
      </c>
      <c r="J15" s="211">
        <v>1</v>
      </c>
      <c r="K15" s="211">
        <v>0</v>
      </c>
      <c r="L15" s="211">
        <v>21</v>
      </c>
      <c r="M15" s="211">
        <v>27</v>
      </c>
      <c r="N15" s="211">
        <v>1</v>
      </c>
      <c r="O15" s="211">
        <v>3</v>
      </c>
      <c r="P15" s="211">
        <v>5</v>
      </c>
      <c r="Q15" s="202"/>
      <c r="R15" s="202"/>
    </row>
    <row r="16" spans="1:18" x14ac:dyDescent="0.25">
      <c r="A16" s="186" t="s">
        <v>72</v>
      </c>
      <c r="B16" s="211">
        <f t="shared" si="2"/>
        <v>278</v>
      </c>
      <c r="C16" s="211">
        <v>0</v>
      </c>
      <c r="D16" s="211">
        <v>1</v>
      </c>
      <c r="E16" s="211">
        <v>1</v>
      </c>
      <c r="F16" s="211">
        <v>0</v>
      </c>
      <c r="G16" s="211">
        <v>0</v>
      </c>
      <c r="H16" s="211">
        <v>106</v>
      </c>
      <c r="I16" s="211">
        <v>0</v>
      </c>
      <c r="J16" s="211">
        <v>4</v>
      </c>
      <c r="K16" s="211">
        <v>0</v>
      </c>
      <c r="L16" s="211">
        <v>40</v>
      </c>
      <c r="M16" s="211">
        <v>109</v>
      </c>
      <c r="N16" s="211">
        <v>2</v>
      </c>
      <c r="O16" s="211">
        <v>3</v>
      </c>
      <c r="P16" s="211">
        <v>12</v>
      </c>
      <c r="Q16" s="202"/>
      <c r="R16" s="202"/>
    </row>
    <row r="17" spans="1:18" x14ac:dyDescent="0.25">
      <c r="A17" s="186" t="s">
        <v>224</v>
      </c>
      <c r="B17" s="211">
        <f t="shared" si="2"/>
        <v>75</v>
      </c>
      <c r="C17" s="211">
        <v>0</v>
      </c>
      <c r="D17" s="211">
        <v>0</v>
      </c>
      <c r="E17" s="211">
        <v>0</v>
      </c>
      <c r="F17" s="211">
        <v>0</v>
      </c>
      <c r="G17" s="211">
        <v>0</v>
      </c>
      <c r="H17" s="211">
        <v>0</v>
      </c>
      <c r="I17" s="211">
        <v>1</v>
      </c>
      <c r="J17" s="211">
        <v>2</v>
      </c>
      <c r="K17" s="211">
        <v>0</v>
      </c>
      <c r="L17" s="211">
        <v>6</v>
      </c>
      <c r="M17" s="211">
        <v>65</v>
      </c>
      <c r="N17" s="211">
        <v>0</v>
      </c>
      <c r="O17" s="211">
        <v>1</v>
      </c>
      <c r="P17" s="211">
        <v>0</v>
      </c>
      <c r="Q17" s="202"/>
      <c r="R17" s="202"/>
    </row>
    <row r="18" spans="1:18" x14ac:dyDescent="0.25">
      <c r="A18" s="186" t="s">
        <v>225</v>
      </c>
      <c r="B18" s="211">
        <f t="shared" si="2"/>
        <v>2</v>
      </c>
      <c r="C18" s="211">
        <v>0</v>
      </c>
      <c r="D18" s="211">
        <v>0</v>
      </c>
      <c r="E18" s="211">
        <v>0</v>
      </c>
      <c r="F18" s="211">
        <v>0</v>
      </c>
      <c r="G18" s="211">
        <v>0</v>
      </c>
      <c r="H18" s="211">
        <v>0</v>
      </c>
      <c r="I18" s="211">
        <v>1</v>
      </c>
      <c r="J18" s="211">
        <v>0</v>
      </c>
      <c r="K18" s="211">
        <v>0</v>
      </c>
      <c r="L18" s="211">
        <v>0</v>
      </c>
      <c r="M18" s="211">
        <v>0</v>
      </c>
      <c r="N18" s="211">
        <v>1</v>
      </c>
      <c r="O18" s="211">
        <v>0</v>
      </c>
      <c r="P18" s="211">
        <v>0</v>
      </c>
      <c r="Q18" s="202"/>
      <c r="R18" s="202"/>
    </row>
    <row r="19" spans="1:18" x14ac:dyDescent="0.25">
      <c r="A19" s="186" t="s">
        <v>226</v>
      </c>
      <c r="B19" s="211">
        <f t="shared" si="2"/>
        <v>85</v>
      </c>
      <c r="C19" s="211">
        <v>2</v>
      </c>
      <c r="D19" s="211">
        <v>0</v>
      </c>
      <c r="E19" s="211">
        <v>1</v>
      </c>
      <c r="F19" s="211">
        <v>0</v>
      </c>
      <c r="G19" s="211">
        <v>0</v>
      </c>
      <c r="H19" s="211">
        <v>10</v>
      </c>
      <c r="I19" s="211">
        <v>0</v>
      </c>
      <c r="J19" s="211">
        <v>1</v>
      </c>
      <c r="K19" s="211">
        <v>0</v>
      </c>
      <c r="L19" s="211">
        <v>24</v>
      </c>
      <c r="M19" s="211">
        <v>33</v>
      </c>
      <c r="N19" s="211">
        <v>0</v>
      </c>
      <c r="O19" s="211">
        <v>0</v>
      </c>
      <c r="P19" s="211">
        <v>14</v>
      </c>
      <c r="Q19" s="202"/>
      <c r="R19" s="202"/>
    </row>
    <row r="20" spans="1:18" x14ac:dyDescent="0.25">
      <c r="A20" s="187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03"/>
      <c r="Q20" s="202"/>
      <c r="R20" s="202"/>
    </row>
    <row r="21" spans="1:18" x14ac:dyDescent="0.25">
      <c r="A21" s="185" t="s">
        <v>58</v>
      </c>
      <c r="B21" s="210">
        <f>SUM(B22:B22)</f>
        <v>2802</v>
      </c>
      <c r="C21" s="210">
        <f>SUM(C22:C22)</f>
        <v>361</v>
      </c>
      <c r="D21" s="210">
        <f t="shared" ref="D21:P21" si="3">SUM(D22:D22)</f>
        <v>0</v>
      </c>
      <c r="E21" s="210">
        <f t="shared" si="3"/>
        <v>1</v>
      </c>
      <c r="F21" s="210">
        <f t="shared" si="3"/>
        <v>0</v>
      </c>
      <c r="G21" s="210">
        <f t="shared" si="3"/>
        <v>0</v>
      </c>
      <c r="H21" s="210">
        <f t="shared" si="3"/>
        <v>134</v>
      </c>
      <c r="I21" s="210">
        <f t="shared" si="3"/>
        <v>36</v>
      </c>
      <c r="J21" s="210">
        <f t="shared" si="3"/>
        <v>5</v>
      </c>
      <c r="K21" s="210">
        <f t="shared" si="3"/>
        <v>0</v>
      </c>
      <c r="L21" s="210">
        <f t="shared" si="3"/>
        <v>221</v>
      </c>
      <c r="M21" s="210">
        <f t="shared" si="3"/>
        <v>1855</v>
      </c>
      <c r="N21" s="210">
        <f t="shared" si="3"/>
        <v>16</v>
      </c>
      <c r="O21" s="210">
        <f t="shared" si="3"/>
        <v>103</v>
      </c>
      <c r="P21" s="210">
        <f t="shared" si="3"/>
        <v>70</v>
      </c>
      <c r="Q21" s="202"/>
      <c r="R21" s="202"/>
    </row>
    <row r="22" spans="1:18" x14ac:dyDescent="0.25">
      <c r="A22" s="187" t="s">
        <v>156</v>
      </c>
      <c r="B22" s="211">
        <f>SUM(C22:AH22)</f>
        <v>2802</v>
      </c>
      <c r="C22" s="211">
        <v>361</v>
      </c>
      <c r="D22" s="211">
        <v>0</v>
      </c>
      <c r="E22" s="211">
        <v>1</v>
      </c>
      <c r="F22" s="211">
        <v>0</v>
      </c>
      <c r="G22" s="211">
        <v>0</v>
      </c>
      <c r="H22" s="211">
        <v>134</v>
      </c>
      <c r="I22" s="211">
        <v>36</v>
      </c>
      <c r="J22" s="211">
        <v>5</v>
      </c>
      <c r="K22" s="211">
        <v>0</v>
      </c>
      <c r="L22" s="211">
        <v>221</v>
      </c>
      <c r="M22" s="211">
        <v>1855</v>
      </c>
      <c r="N22" s="211">
        <v>16</v>
      </c>
      <c r="O22" s="211">
        <v>103</v>
      </c>
      <c r="P22" s="211">
        <v>70</v>
      </c>
      <c r="Q22" s="202"/>
      <c r="R22" s="202"/>
    </row>
    <row r="23" spans="1:18" x14ac:dyDescent="0.25">
      <c r="A23" s="188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02"/>
      <c r="R23" s="202"/>
    </row>
    <row r="24" spans="1:18" x14ac:dyDescent="0.25">
      <c r="A24" s="185" t="s">
        <v>59</v>
      </c>
      <c r="B24" s="210">
        <f>SUM(B25:B29)</f>
        <v>2162</v>
      </c>
      <c r="C24" s="210">
        <f>SUM(C25:C29)</f>
        <v>1</v>
      </c>
      <c r="D24" s="210">
        <f t="shared" ref="D24:P24" si="4">SUM(D25:D29)</f>
        <v>0</v>
      </c>
      <c r="E24" s="210">
        <f t="shared" si="4"/>
        <v>1</v>
      </c>
      <c r="F24" s="210">
        <f t="shared" si="4"/>
        <v>0</v>
      </c>
      <c r="G24" s="210">
        <f t="shared" si="4"/>
        <v>0</v>
      </c>
      <c r="H24" s="210">
        <f t="shared" si="4"/>
        <v>84</v>
      </c>
      <c r="I24" s="210">
        <f t="shared" si="4"/>
        <v>21</v>
      </c>
      <c r="J24" s="210">
        <f t="shared" si="4"/>
        <v>6</v>
      </c>
      <c r="K24" s="210">
        <f t="shared" si="4"/>
        <v>0</v>
      </c>
      <c r="L24" s="210">
        <f t="shared" si="4"/>
        <v>315</v>
      </c>
      <c r="M24" s="210">
        <f t="shared" si="4"/>
        <v>1604</v>
      </c>
      <c r="N24" s="210">
        <f t="shared" si="4"/>
        <v>28</v>
      </c>
      <c r="O24" s="210">
        <f t="shared" si="4"/>
        <v>62</v>
      </c>
      <c r="P24" s="210">
        <f t="shared" si="4"/>
        <v>40</v>
      </c>
      <c r="Q24" s="202"/>
      <c r="R24" s="202"/>
    </row>
    <row r="25" spans="1:18" x14ac:dyDescent="0.25">
      <c r="A25" s="186" t="s">
        <v>157</v>
      </c>
      <c r="B25" s="211">
        <f>SUM(C25:AH25)</f>
        <v>1179</v>
      </c>
      <c r="C25" s="211">
        <v>0</v>
      </c>
      <c r="D25" s="211">
        <v>0</v>
      </c>
      <c r="E25" s="211">
        <v>1</v>
      </c>
      <c r="F25" s="211">
        <v>0</v>
      </c>
      <c r="G25" s="211">
        <v>0</v>
      </c>
      <c r="H25" s="211">
        <v>20</v>
      </c>
      <c r="I25" s="211">
        <v>10</v>
      </c>
      <c r="J25" s="211">
        <v>0</v>
      </c>
      <c r="K25" s="211">
        <v>0</v>
      </c>
      <c r="L25" s="211">
        <v>116</v>
      </c>
      <c r="M25" s="211">
        <v>982</v>
      </c>
      <c r="N25" s="211">
        <v>8</v>
      </c>
      <c r="O25" s="211">
        <v>10</v>
      </c>
      <c r="P25" s="211">
        <v>32</v>
      </c>
      <c r="Q25" s="202"/>
      <c r="R25" s="202"/>
    </row>
    <row r="26" spans="1:18" x14ac:dyDescent="0.25">
      <c r="A26" s="186" t="s">
        <v>74</v>
      </c>
      <c r="B26" s="211">
        <f>SUM(C26:AH26)</f>
        <v>515</v>
      </c>
      <c r="C26" s="211">
        <v>0</v>
      </c>
      <c r="D26" s="211">
        <v>0</v>
      </c>
      <c r="E26" s="211">
        <v>0</v>
      </c>
      <c r="F26" s="211">
        <v>0</v>
      </c>
      <c r="G26" s="211">
        <v>0</v>
      </c>
      <c r="H26" s="211">
        <v>18</v>
      </c>
      <c r="I26" s="211">
        <v>3</v>
      </c>
      <c r="J26" s="211">
        <v>0</v>
      </c>
      <c r="K26" s="211">
        <v>0</v>
      </c>
      <c r="L26" s="211">
        <v>63</v>
      </c>
      <c r="M26" s="211">
        <v>421</v>
      </c>
      <c r="N26" s="211">
        <v>9</v>
      </c>
      <c r="O26" s="211">
        <v>0</v>
      </c>
      <c r="P26" s="211">
        <v>1</v>
      </c>
      <c r="Q26" s="202"/>
      <c r="R26" s="202"/>
    </row>
    <row r="27" spans="1:18" x14ac:dyDescent="0.25">
      <c r="A27" s="186" t="s">
        <v>73</v>
      </c>
      <c r="B27" s="211">
        <f>SUM(C27:AH27)</f>
        <v>293</v>
      </c>
      <c r="C27" s="211">
        <v>1</v>
      </c>
      <c r="D27" s="211">
        <v>0</v>
      </c>
      <c r="E27" s="211">
        <v>0</v>
      </c>
      <c r="F27" s="211">
        <v>0</v>
      </c>
      <c r="G27" s="211">
        <v>0</v>
      </c>
      <c r="H27" s="211">
        <v>4</v>
      </c>
      <c r="I27" s="211">
        <v>4</v>
      </c>
      <c r="J27" s="211">
        <v>2</v>
      </c>
      <c r="K27" s="211">
        <v>0</v>
      </c>
      <c r="L27" s="211">
        <v>96</v>
      </c>
      <c r="M27" s="211">
        <v>132</v>
      </c>
      <c r="N27" s="211">
        <v>6</v>
      </c>
      <c r="O27" s="211">
        <v>47</v>
      </c>
      <c r="P27" s="211">
        <v>1</v>
      </c>
      <c r="Q27" s="202"/>
      <c r="R27" s="202"/>
    </row>
    <row r="28" spans="1:18" x14ac:dyDescent="0.25">
      <c r="A28" s="186" t="s">
        <v>227</v>
      </c>
      <c r="B28" s="211">
        <f>SUM(C28:AH28)</f>
        <v>82</v>
      </c>
      <c r="C28" s="211">
        <v>0</v>
      </c>
      <c r="D28" s="211">
        <v>0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3</v>
      </c>
      <c r="K28" s="211">
        <v>0</v>
      </c>
      <c r="L28" s="211">
        <v>40</v>
      </c>
      <c r="M28" s="211">
        <v>38</v>
      </c>
      <c r="N28" s="211">
        <v>1</v>
      </c>
      <c r="O28" s="211">
        <v>0</v>
      </c>
      <c r="P28" s="211">
        <v>0</v>
      </c>
      <c r="Q28" s="202"/>
      <c r="R28" s="202"/>
    </row>
    <row r="29" spans="1:18" x14ac:dyDescent="0.25">
      <c r="A29" s="186" t="s">
        <v>228</v>
      </c>
      <c r="B29" s="211">
        <f>SUM(C29:AH29)</f>
        <v>93</v>
      </c>
      <c r="C29" s="211">
        <v>0</v>
      </c>
      <c r="D29" s="211">
        <v>0</v>
      </c>
      <c r="E29" s="211">
        <v>0</v>
      </c>
      <c r="F29" s="211">
        <v>0</v>
      </c>
      <c r="G29" s="211">
        <v>0</v>
      </c>
      <c r="H29" s="211">
        <v>42</v>
      </c>
      <c r="I29" s="211">
        <v>4</v>
      </c>
      <c r="J29" s="211">
        <v>1</v>
      </c>
      <c r="K29" s="211">
        <v>0</v>
      </c>
      <c r="L29" s="211">
        <v>0</v>
      </c>
      <c r="M29" s="211">
        <v>31</v>
      </c>
      <c r="N29" s="211">
        <v>4</v>
      </c>
      <c r="O29" s="211">
        <v>5</v>
      </c>
      <c r="P29" s="211">
        <v>6</v>
      </c>
      <c r="Q29" s="202"/>
      <c r="R29" s="202"/>
    </row>
    <row r="30" spans="1:18" x14ac:dyDescent="0.25">
      <c r="A30" s="188"/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02"/>
      <c r="R30" s="202"/>
    </row>
    <row r="31" spans="1:18" x14ac:dyDescent="0.25">
      <c r="A31" s="185" t="s">
        <v>60</v>
      </c>
      <c r="B31" s="210">
        <f>SUM(B32:B36)</f>
        <v>2687</v>
      </c>
      <c r="C31" s="210">
        <f t="shared" ref="C31:P31" si="5">SUM(C32:C36)</f>
        <v>20</v>
      </c>
      <c r="D31" s="210">
        <f t="shared" si="5"/>
        <v>6</v>
      </c>
      <c r="E31" s="210">
        <f t="shared" si="5"/>
        <v>0</v>
      </c>
      <c r="F31" s="210">
        <f t="shared" si="5"/>
        <v>0</v>
      </c>
      <c r="G31" s="210">
        <f t="shared" si="5"/>
        <v>2</v>
      </c>
      <c r="H31" s="210">
        <f t="shared" si="5"/>
        <v>712</v>
      </c>
      <c r="I31" s="210">
        <f t="shared" si="5"/>
        <v>15</v>
      </c>
      <c r="J31" s="210">
        <f t="shared" si="5"/>
        <v>11</v>
      </c>
      <c r="K31" s="210">
        <f t="shared" si="5"/>
        <v>0</v>
      </c>
      <c r="L31" s="210">
        <f t="shared" si="5"/>
        <v>183</v>
      </c>
      <c r="M31" s="210">
        <f t="shared" si="5"/>
        <v>1500</v>
      </c>
      <c r="N31" s="210">
        <f t="shared" si="5"/>
        <v>11</v>
      </c>
      <c r="O31" s="210">
        <f t="shared" si="5"/>
        <v>127</v>
      </c>
      <c r="P31" s="210">
        <f t="shared" si="5"/>
        <v>100</v>
      </c>
      <c r="Q31" s="202"/>
      <c r="R31" s="202"/>
    </row>
    <row r="32" spans="1:18" x14ac:dyDescent="0.25">
      <c r="A32" s="189" t="s">
        <v>158</v>
      </c>
      <c r="B32" s="211">
        <f>SUM(C32:AH32)</f>
        <v>2283</v>
      </c>
      <c r="C32" s="211">
        <v>11</v>
      </c>
      <c r="D32" s="211">
        <v>6</v>
      </c>
      <c r="E32" s="211">
        <v>0</v>
      </c>
      <c r="F32" s="211">
        <v>0</v>
      </c>
      <c r="G32" s="211">
        <v>2</v>
      </c>
      <c r="H32" s="211">
        <v>683</v>
      </c>
      <c r="I32" s="211">
        <v>13</v>
      </c>
      <c r="J32" s="211">
        <v>7</v>
      </c>
      <c r="K32" s="211">
        <v>0</v>
      </c>
      <c r="L32" s="211">
        <v>123</v>
      </c>
      <c r="M32" s="211">
        <v>1223</v>
      </c>
      <c r="N32" s="211">
        <v>10</v>
      </c>
      <c r="O32" s="211">
        <v>123</v>
      </c>
      <c r="P32" s="211">
        <v>82</v>
      </c>
      <c r="Q32" s="202"/>
      <c r="R32" s="202"/>
    </row>
    <row r="33" spans="1:18" x14ac:dyDescent="0.25">
      <c r="A33" s="186" t="s">
        <v>229</v>
      </c>
      <c r="B33" s="211">
        <f>SUM(C33:AH33)</f>
        <v>107</v>
      </c>
      <c r="C33" s="211">
        <v>8</v>
      </c>
      <c r="D33" s="211">
        <v>0</v>
      </c>
      <c r="E33" s="211">
        <v>0</v>
      </c>
      <c r="F33" s="211">
        <v>0</v>
      </c>
      <c r="G33" s="211">
        <v>0</v>
      </c>
      <c r="H33" s="211">
        <v>21</v>
      </c>
      <c r="I33" s="211">
        <v>1</v>
      </c>
      <c r="J33" s="211">
        <v>2</v>
      </c>
      <c r="K33" s="211">
        <v>0</v>
      </c>
      <c r="L33" s="211">
        <v>22</v>
      </c>
      <c r="M33" s="211">
        <v>39</v>
      </c>
      <c r="N33" s="211">
        <v>1</v>
      </c>
      <c r="O33" s="211">
        <v>1</v>
      </c>
      <c r="P33" s="211">
        <v>12</v>
      </c>
      <c r="Q33" s="202"/>
      <c r="R33" s="202"/>
    </row>
    <row r="34" spans="1:18" x14ac:dyDescent="0.25">
      <c r="A34" s="186" t="s">
        <v>230</v>
      </c>
      <c r="B34" s="211">
        <f>SUM(C34:AH34)</f>
        <v>44</v>
      </c>
      <c r="C34" s="211">
        <v>1</v>
      </c>
      <c r="D34" s="211">
        <v>0</v>
      </c>
      <c r="E34" s="211">
        <v>0</v>
      </c>
      <c r="F34" s="211">
        <v>0</v>
      </c>
      <c r="G34" s="211">
        <v>0</v>
      </c>
      <c r="H34" s="211">
        <v>3</v>
      </c>
      <c r="I34" s="211">
        <v>0</v>
      </c>
      <c r="J34" s="211">
        <v>2</v>
      </c>
      <c r="K34" s="211">
        <v>0</v>
      </c>
      <c r="L34" s="211">
        <v>22</v>
      </c>
      <c r="M34" s="211">
        <v>15</v>
      </c>
      <c r="N34" s="211">
        <v>0</v>
      </c>
      <c r="O34" s="211">
        <v>1</v>
      </c>
      <c r="P34" s="211">
        <v>0</v>
      </c>
      <c r="Q34" s="202"/>
      <c r="R34" s="202"/>
    </row>
    <row r="35" spans="1:18" x14ac:dyDescent="0.25">
      <c r="A35" s="186" t="s">
        <v>231</v>
      </c>
      <c r="B35" s="211">
        <f>SUM(C35:AH35)</f>
        <v>64</v>
      </c>
      <c r="C35" s="211">
        <v>0</v>
      </c>
      <c r="D35" s="211">
        <v>0</v>
      </c>
      <c r="E35" s="211">
        <v>0</v>
      </c>
      <c r="F35" s="211">
        <v>0</v>
      </c>
      <c r="G35" s="211">
        <v>0</v>
      </c>
      <c r="H35" s="211">
        <v>1</v>
      </c>
      <c r="I35" s="211">
        <v>0</v>
      </c>
      <c r="J35" s="211">
        <v>0</v>
      </c>
      <c r="K35" s="211">
        <v>0</v>
      </c>
      <c r="L35" s="211">
        <v>1</v>
      </c>
      <c r="M35" s="211">
        <v>57</v>
      </c>
      <c r="N35" s="211">
        <v>0</v>
      </c>
      <c r="O35" s="211">
        <v>1</v>
      </c>
      <c r="P35" s="211">
        <v>4</v>
      </c>
      <c r="Q35" s="202"/>
      <c r="R35" s="202"/>
    </row>
    <row r="36" spans="1:18" x14ac:dyDescent="0.25">
      <c r="A36" s="186" t="s">
        <v>232</v>
      </c>
      <c r="B36" s="211">
        <f>SUM(C36:AH36)</f>
        <v>189</v>
      </c>
      <c r="C36" s="211">
        <v>0</v>
      </c>
      <c r="D36" s="211">
        <v>0</v>
      </c>
      <c r="E36" s="211">
        <v>0</v>
      </c>
      <c r="F36" s="211">
        <v>0</v>
      </c>
      <c r="G36" s="211">
        <v>0</v>
      </c>
      <c r="H36" s="211">
        <v>4</v>
      </c>
      <c r="I36" s="211">
        <v>1</v>
      </c>
      <c r="J36" s="211">
        <v>0</v>
      </c>
      <c r="K36" s="211">
        <v>0</v>
      </c>
      <c r="L36" s="211">
        <v>15</v>
      </c>
      <c r="M36" s="211">
        <v>166</v>
      </c>
      <c r="N36" s="211">
        <v>0</v>
      </c>
      <c r="O36" s="211">
        <v>1</v>
      </c>
      <c r="P36" s="211">
        <v>2</v>
      </c>
      <c r="Q36" s="202"/>
      <c r="R36" s="202"/>
    </row>
    <row r="37" spans="1:18" x14ac:dyDescent="0.25">
      <c r="A37" s="188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02"/>
      <c r="R37" s="202"/>
    </row>
    <row r="38" spans="1:18" x14ac:dyDescent="0.25">
      <c r="A38" s="185" t="s">
        <v>61</v>
      </c>
      <c r="B38" s="210">
        <f>SUM(B39:B43)</f>
        <v>1292</v>
      </c>
      <c r="C38" s="210">
        <f t="shared" ref="C38:P38" si="6">SUM(C39:C43)</f>
        <v>75</v>
      </c>
      <c r="D38" s="210">
        <f t="shared" si="6"/>
        <v>0</v>
      </c>
      <c r="E38" s="210">
        <f t="shared" si="6"/>
        <v>1</v>
      </c>
      <c r="F38" s="210">
        <f t="shared" si="6"/>
        <v>0</v>
      </c>
      <c r="G38" s="210">
        <f t="shared" si="6"/>
        <v>0</v>
      </c>
      <c r="H38" s="210">
        <f t="shared" si="6"/>
        <v>355</v>
      </c>
      <c r="I38" s="210">
        <f t="shared" si="6"/>
        <v>10</v>
      </c>
      <c r="J38" s="210">
        <f t="shared" si="6"/>
        <v>23</v>
      </c>
      <c r="K38" s="210">
        <f t="shared" si="6"/>
        <v>0</v>
      </c>
      <c r="L38" s="210">
        <f t="shared" si="6"/>
        <v>90</v>
      </c>
      <c r="M38" s="210">
        <f t="shared" si="6"/>
        <v>552</v>
      </c>
      <c r="N38" s="210">
        <f t="shared" si="6"/>
        <v>7</v>
      </c>
      <c r="O38" s="210">
        <f t="shared" si="6"/>
        <v>26</v>
      </c>
      <c r="P38" s="210">
        <f t="shared" si="6"/>
        <v>153</v>
      </c>
      <c r="Q38" s="202"/>
      <c r="R38" s="202"/>
    </row>
    <row r="39" spans="1:18" x14ac:dyDescent="0.25">
      <c r="A39" s="186" t="s">
        <v>159</v>
      </c>
      <c r="B39" s="211">
        <f>SUM(C39:AH39)</f>
        <v>331</v>
      </c>
      <c r="C39" s="211">
        <v>1</v>
      </c>
      <c r="D39" s="211">
        <v>0</v>
      </c>
      <c r="E39" s="211">
        <v>0</v>
      </c>
      <c r="F39" s="211">
        <v>0</v>
      </c>
      <c r="G39" s="211">
        <v>0</v>
      </c>
      <c r="H39" s="211">
        <v>200</v>
      </c>
      <c r="I39" s="211">
        <v>3</v>
      </c>
      <c r="J39" s="211">
        <v>4</v>
      </c>
      <c r="K39" s="211">
        <v>0</v>
      </c>
      <c r="L39" s="211">
        <v>17</v>
      </c>
      <c r="M39" s="211">
        <v>20</v>
      </c>
      <c r="N39" s="211">
        <v>2</v>
      </c>
      <c r="O39" s="211">
        <v>4</v>
      </c>
      <c r="P39" s="211">
        <v>80</v>
      </c>
      <c r="Q39" s="202"/>
      <c r="R39" s="202"/>
    </row>
    <row r="40" spans="1:18" x14ac:dyDescent="0.25">
      <c r="A40" s="186" t="s">
        <v>233</v>
      </c>
      <c r="B40" s="211">
        <f>SUM(C40:AH40)</f>
        <v>144</v>
      </c>
      <c r="C40" s="211">
        <v>1</v>
      </c>
      <c r="D40" s="211">
        <v>0</v>
      </c>
      <c r="E40" s="211">
        <v>1</v>
      </c>
      <c r="F40" s="211">
        <v>0</v>
      </c>
      <c r="G40" s="211">
        <v>0</v>
      </c>
      <c r="H40" s="211">
        <v>9</v>
      </c>
      <c r="I40" s="211">
        <v>1</v>
      </c>
      <c r="J40" s="211">
        <v>0</v>
      </c>
      <c r="K40" s="211">
        <v>0</v>
      </c>
      <c r="L40" s="211">
        <v>6</v>
      </c>
      <c r="M40" s="211">
        <v>125</v>
      </c>
      <c r="N40" s="211">
        <v>0</v>
      </c>
      <c r="O40" s="211">
        <v>1</v>
      </c>
      <c r="P40" s="211">
        <v>0</v>
      </c>
      <c r="Q40" s="202"/>
      <c r="R40" s="202"/>
    </row>
    <row r="41" spans="1:18" x14ac:dyDescent="0.25">
      <c r="A41" s="186" t="s">
        <v>234</v>
      </c>
      <c r="B41" s="211">
        <f>SUM(C41:AH41)</f>
        <v>237</v>
      </c>
      <c r="C41" s="211">
        <v>2</v>
      </c>
      <c r="D41" s="211">
        <v>0</v>
      </c>
      <c r="E41" s="211">
        <v>0</v>
      </c>
      <c r="F41" s="211">
        <v>0</v>
      </c>
      <c r="G41" s="211">
        <v>0</v>
      </c>
      <c r="H41" s="211">
        <v>38</v>
      </c>
      <c r="I41" s="211">
        <v>0</v>
      </c>
      <c r="J41" s="211">
        <v>1</v>
      </c>
      <c r="K41" s="211">
        <v>0</v>
      </c>
      <c r="L41" s="211">
        <v>43</v>
      </c>
      <c r="M41" s="211">
        <v>107</v>
      </c>
      <c r="N41" s="211">
        <v>0</v>
      </c>
      <c r="O41" s="211">
        <v>0</v>
      </c>
      <c r="P41" s="211">
        <v>46</v>
      </c>
      <c r="Q41" s="202"/>
      <c r="R41" s="202"/>
    </row>
    <row r="42" spans="1:18" x14ac:dyDescent="0.25">
      <c r="A42" s="186" t="s">
        <v>235</v>
      </c>
      <c r="B42" s="211">
        <f>SUM(C42:AH42)</f>
        <v>38</v>
      </c>
      <c r="C42" s="211">
        <v>0</v>
      </c>
      <c r="D42" s="211">
        <v>0</v>
      </c>
      <c r="E42" s="211">
        <v>0</v>
      </c>
      <c r="F42" s="211">
        <v>0</v>
      </c>
      <c r="G42" s="211">
        <v>0</v>
      </c>
      <c r="H42" s="211">
        <v>9</v>
      </c>
      <c r="I42" s="211">
        <v>1</v>
      </c>
      <c r="J42" s="211">
        <v>18</v>
      </c>
      <c r="K42" s="211">
        <v>0</v>
      </c>
      <c r="L42" s="211">
        <v>3</v>
      </c>
      <c r="M42" s="211">
        <v>6</v>
      </c>
      <c r="N42" s="211">
        <v>1</v>
      </c>
      <c r="O42" s="211">
        <v>0</v>
      </c>
      <c r="P42" s="211">
        <v>0</v>
      </c>
      <c r="Q42" s="202"/>
      <c r="R42" s="202"/>
    </row>
    <row r="43" spans="1:18" x14ac:dyDescent="0.25">
      <c r="A43" s="189" t="s">
        <v>160</v>
      </c>
      <c r="B43" s="211">
        <f>SUM(C43:AH43)</f>
        <v>542</v>
      </c>
      <c r="C43" s="211">
        <v>71</v>
      </c>
      <c r="D43" s="211">
        <v>0</v>
      </c>
      <c r="E43" s="211">
        <v>0</v>
      </c>
      <c r="F43" s="211">
        <v>0</v>
      </c>
      <c r="G43" s="211">
        <v>0</v>
      </c>
      <c r="H43" s="211">
        <v>99</v>
      </c>
      <c r="I43" s="211">
        <v>5</v>
      </c>
      <c r="J43" s="211">
        <v>0</v>
      </c>
      <c r="K43" s="211">
        <v>0</v>
      </c>
      <c r="L43" s="211">
        <v>21</v>
      </c>
      <c r="M43" s="211">
        <v>294</v>
      </c>
      <c r="N43" s="211">
        <v>4</v>
      </c>
      <c r="O43" s="211">
        <v>21</v>
      </c>
      <c r="P43" s="211">
        <v>27</v>
      </c>
      <c r="Q43" s="202"/>
      <c r="R43" s="202"/>
    </row>
    <row r="44" spans="1:18" x14ac:dyDescent="0.25">
      <c r="A44" s="188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02"/>
      <c r="R44" s="202"/>
    </row>
    <row r="45" spans="1:18" x14ac:dyDescent="0.25">
      <c r="A45" s="185" t="s">
        <v>62</v>
      </c>
      <c r="B45" s="210">
        <f>SUM(B46:B51)</f>
        <v>1224</v>
      </c>
      <c r="C45" s="210">
        <f t="shared" ref="C45:P45" si="7">SUM(C46:C51)</f>
        <v>5</v>
      </c>
      <c r="D45" s="210">
        <f t="shared" si="7"/>
        <v>0</v>
      </c>
      <c r="E45" s="210">
        <f t="shared" si="7"/>
        <v>1</v>
      </c>
      <c r="F45" s="210">
        <f t="shared" si="7"/>
        <v>0</v>
      </c>
      <c r="G45" s="210">
        <f t="shared" si="7"/>
        <v>0</v>
      </c>
      <c r="H45" s="210">
        <f t="shared" si="7"/>
        <v>118</v>
      </c>
      <c r="I45" s="210">
        <f t="shared" si="7"/>
        <v>5</v>
      </c>
      <c r="J45" s="210">
        <f t="shared" si="7"/>
        <v>24</v>
      </c>
      <c r="K45" s="210">
        <f t="shared" si="7"/>
        <v>34</v>
      </c>
      <c r="L45" s="210">
        <f t="shared" si="7"/>
        <v>105</v>
      </c>
      <c r="M45" s="210">
        <f t="shared" si="7"/>
        <v>894</v>
      </c>
      <c r="N45" s="210">
        <f t="shared" si="7"/>
        <v>6</v>
      </c>
      <c r="O45" s="210">
        <f t="shared" si="7"/>
        <v>13</v>
      </c>
      <c r="P45" s="210">
        <f t="shared" si="7"/>
        <v>19</v>
      </c>
      <c r="Q45" s="202"/>
      <c r="R45" s="202"/>
    </row>
    <row r="46" spans="1:18" x14ac:dyDescent="0.25">
      <c r="A46" s="186" t="s">
        <v>161</v>
      </c>
      <c r="B46" s="211">
        <f t="shared" ref="B46:B51" si="8">SUM(C46:AH46)</f>
        <v>113</v>
      </c>
      <c r="C46" s="211">
        <v>1</v>
      </c>
      <c r="D46" s="211">
        <v>0</v>
      </c>
      <c r="E46" s="211">
        <v>1</v>
      </c>
      <c r="F46" s="211">
        <v>0</v>
      </c>
      <c r="G46" s="211">
        <v>0</v>
      </c>
      <c r="H46" s="211">
        <v>28</v>
      </c>
      <c r="I46" s="211">
        <v>3</v>
      </c>
      <c r="J46" s="211">
        <v>5</v>
      </c>
      <c r="K46" s="211">
        <v>0</v>
      </c>
      <c r="L46" s="211">
        <v>22</v>
      </c>
      <c r="M46" s="211">
        <v>40</v>
      </c>
      <c r="N46" s="211">
        <v>2</v>
      </c>
      <c r="O46" s="211">
        <v>6</v>
      </c>
      <c r="P46" s="211">
        <v>5</v>
      </c>
      <c r="Q46" s="202"/>
      <c r="R46" s="202"/>
    </row>
    <row r="47" spans="1:18" x14ac:dyDescent="0.25">
      <c r="A47" s="186" t="s">
        <v>236</v>
      </c>
      <c r="B47" s="211">
        <f t="shared" si="8"/>
        <v>618</v>
      </c>
      <c r="C47" s="211">
        <v>2</v>
      </c>
      <c r="D47" s="211">
        <v>0</v>
      </c>
      <c r="E47" s="211">
        <v>0</v>
      </c>
      <c r="F47" s="211">
        <v>0</v>
      </c>
      <c r="G47" s="211">
        <v>0</v>
      </c>
      <c r="H47" s="211">
        <v>17</v>
      </c>
      <c r="I47" s="211">
        <v>1</v>
      </c>
      <c r="J47" s="211">
        <v>10</v>
      </c>
      <c r="K47" s="211">
        <v>34</v>
      </c>
      <c r="L47" s="211">
        <v>27</v>
      </c>
      <c r="M47" s="211">
        <v>524</v>
      </c>
      <c r="N47" s="211">
        <v>1</v>
      </c>
      <c r="O47" s="211">
        <v>2</v>
      </c>
      <c r="P47" s="211">
        <v>0</v>
      </c>
      <c r="Q47" s="202"/>
      <c r="R47" s="202"/>
    </row>
    <row r="48" spans="1:18" x14ac:dyDescent="0.25">
      <c r="A48" s="186" t="s">
        <v>237</v>
      </c>
      <c r="B48" s="211">
        <f t="shared" si="8"/>
        <v>81</v>
      </c>
      <c r="C48" s="211">
        <v>0</v>
      </c>
      <c r="D48" s="211">
        <v>0</v>
      </c>
      <c r="E48" s="211">
        <v>0</v>
      </c>
      <c r="F48" s="211">
        <v>0</v>
      </c>
      <c r="G48" s="211">
        <v>0</v>
      </c>
      <c r="H48" s="211">
        <v>46</v>
      </c>
      <c r="I48" s="211">
        <v>0</v>
      </c>
      <c r="J48" s="211">
        <v>1</v>
      </c>
      <c r="K48" s="211">
        <v>0</v>
      </c>
      <c r="L48" s="211">
        <v>1</v>
      </c>
      <c r="M48" s="211">
        <v>31</v>
      </c>
      <c r="N48" s="211">
        <v>0</v>
      </c>
      <c r="O48" s="211">
        <v>0</v>
      </c>
      <c r="P48" s="211">
        <v>2</v>
      </c>
      <c r="Q48" s="202"/>
      <c r="R48" s="202"/>
    </row>
    <row r="49" spans="1:18" x14ac:dyDescent="0.25">
      <c r="A49" s="5" t="s">
        <v>238</v>
      </c>
      <c r="B49" s="211">
        <f t="shared" si="8"/>
        <v>54</v>
      </c>
      <c r="C49" s="211">
        <v>0</v>
      </c>
      <c r="D49" s="211">
        <v>0</v>
      </c>
      <c r="E49" s="211">
        <v>0</v>
      </c>
      <c r="F49" s="211">
        <v>0</v>
      </c>
      <c r="G49" s="211">
        <v>0</v>
      </c>
      <c r="H49" s="211">
        <v>1</v>
      </c>
      <c r="I49" s="211">
        <v>0</v>
      </c>
      <c r="J49" s="211">
        <v>1</v>
      </c>
      <c r="K49" s="211">
        <v>0</v>
      </c>
      <c r="L49" s="211">
        <v>13</v>
      </c>
      <c r="M49" s="211">
        <v>37</v>
      </c>
      <c r="N49" s="211">
        <v>2</v>
      </c>
      <c r="O49" s="211">
        <v>0</v>
      </c>
      <c r="P49" s="211">
        <v>0</v>
      </c>
      <c r="Q49" s="202"/>
      <c r="R49" s="202"/>
    </row>
    <row r="50" spans="1:18" x14ac:dyDescent="0.25">
      <c r="A50" s="186" t="s">
        <v>239</v>
      </c>
      <c r="B50" s="211">
        <f t="shared" si="8"/>
        <v>144</v>
      </c>
      <c r="C50" s="211">
        <v>2</v>
      </c>
      <c r="D50" s="211">
        <v>0</v>
      </c>
      <c r="E50" s="211">
        <v>0</v>
      </c>
      <c r="F50" s="211">
        <v>0</v>
      </c>
      <c r="G50" s="211">
        <v>0</v>
      </c>
      <c r="H50" s="211">
        <v>23</v>
      </c>
      <c r="I50" s="211">
        <v>1</v>
      </c>
      <c r="J50" s="211">
        <v>7</v>
      </c>
      <c r="K50" s="211">
        <v>0</v>
      </c>
      <c r="L50" s="211">
        <v>24</v>
      </c>
      <c r="M50" s="211">
        <v>75</v>
      </c>
      <c r="N50" s="211">
        <v>1</v>
      </c>
      <c r="O50" s="211">
        <v>1</v>
      </c>
      <c r="P50" s="211">
        <v>10</v>
      </c>
      <c r="Q50" s="202"/>
      <c r="R50" s="202"/>
    </row>
    <row r="51" spans="1:18" x14ac:dyDescent="0.25">
      <c r="A51" s="186" t="s">
        <v>240</v>
      </c>
      <c r="B51" s="211">
        <f t="shared" si="8"/>
        <v>214</v>
      </c>
      <c r="C51" s="211">
        <v>0</v>
      </c>
      <c r="D51" s="211">
        <v>0</v>
      </c>
      <c r="E51" s="211">
        <v>0</v>
      </c>
      <c r="F51" s="211">
        <v>0</v>
      </c>
      <c r="G51" s="211">
        <v>0</v>
      </c>
      <c r="H51" s="211">
        <v>3</v>
      </c>
      <c r="I51" s="211">
        <v>0</v>
      </c>
      <c r="J51" s="211">
        <v>0</v>
      </c>
      <c r="K51" s="211">
        <v>0</v>
      </c>
      <c r="L51" s="211">
        <v>18</v>
      </c>
      <c r="M51" s="211">
        <v>187</v>
      </c>
      <c r="N51" s="211">
        <v>0</v>
      </c>
      <c r="O51" s="211">
        <v>4</v>
      </c>
      <c r="P51" s="211">
        <v>2</v>
      </c>
      <c r="Q51" s="202"/>
      <c r="R51" s="202"/>
    </row>
    <row r="52" spans="1:18" x14ac:dyDescent="0.25">
      <c r="A52" s="188"/>
      <c r="B52" s="210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02"/>
      <c r="R52" s="202"/>
    </row>
    <row r="53" spans="1:18" x14ac:dyDescent="0.25">
      <c r="A53" s="185" t="s">
        <v>63</v>
      </c>
      <c r="B53" s="210">
        <f>SUM(B54:B60)</f>
        <v>1469</v>
      </c>
      <c r="C53" s="210">
        <f t="shared" ref="C53:P53" si="9">SUM(C54:C60)</f>
        <v>73</v>
      </c>
      <c r="D53" s="210">
        <f t="shared" si="9"/>
        <v>0</v>
      </c>
      <c r="E53" s="210">
        <f t="shared" si="9"/>
        <v>0</v>
      </c>
      <c r="F53" s="210">
        <f t="shared" si="9"/>
        <v>0</v>
      </c>
      <c r="G53" s="210">
        <f t="shared" si="9"/>
        <v>0</v>
      </c>
      <c r="H53" s="210">
        <f t="shared" si="9"/>
        <v>218</v>
      </c>
      <c r="I53" s="210">
        <f t="shared" si="9"/>
        <v>27</v>
      </c>
      <c r="J53" s="210">
        <f t="shared" si="9"/>
        <v>32</v>
      </c>
      <c r="K53" s="210">
        <f t="shared" si="9"/>
        <v>0</v>
      </c>
      <c r="L53" s="210">
        <f t="shared" si="9"/>
        <v>183</v>
      </c>
      <c r="M53" s="210">
        <f t="shared" si="9"/>
        <v>717</v>
      </c>
      <c r="N53" s="210">
        <f t="shared" si="9"/>
        <v>12</v>
      </c>
      <c r="O53" s="210">
        <f t="shared" si="9"/>
        <v>117</v>
      </c>
      <c r="P53" s="210">
        <f t="shared" si="9"/>
        <v>90</v>
      </c>
      <c r="Q53" s="202"/>
      <c r="R53" s="202"/>
    </row>
    <row r="54" spans="1:18" x14ac:dyDescent="0.25">
      <c r="A54" s="186" t="s">
        <v>75</v>
      </c>
      <c r="B54" s="211">
        <f t="shared" ref="B54:B60" si="10">SUM(C54:AH54)</f>
        <v>304</v>
      </c>
      <c r="C54" s="211">
        <v>49</v>
      </c>
      <c r="D54" s="211">
        <v>0</v>
      </c>
      <c r="E54" s="211">
        <v>0</v>
      </c>
      <c r="F54" s="211">
        <v>0</v>
      </c>
      <c r="G54" s="211">
        <v>0</v>
      </c>
      <c r="H54" s="211">
        <v>55</v>
      </c>
      <c r="I54" s="211">
        <v>23</v>
      </c>
      <c r="J54" s="211">
        <v>0</v>
      </c>
      <c r="K54" s="211">
        <v>0</v>
      </c>
      <c r="L54" s="211">
        <v>29</v>
      </c>
      <c r="M54" s="211">
        <v>11</v>
      </c>
      <c r="N54" s="211">
        <v>1</v>
      </c>
      <c r="O54" s="211">
        <v>82</v>
      </c>
      <c r="P54" s="211">
        <v>54</v>
      </c>
      <c r="Q54" s="202"/>
      <c r="R54" s="202"/>
    </row>
    <row r="55" spans="1:18" x14ac:dyDescent="0.25">
      <c r="A55" s="186" t="s">
        <v>81</v>
      </c>
      <c r="B55" s="211">
        <f t="shared" si="10"/>
        <v>77</v>
      </c>
      <c r="C55" s="211">
        <v>1</v>
      </c>
      <c r="D55" s="211">
        <v>0</v>
      </c>
      <c r="E55" s="211">
        <v>0</v>
      </c>
      <c r="F55" s="211">
        <v>0</v>
      </c>
      <c r="G55" s="211">
        <v>0</v>
      </c>
      <c r="H55" s="211">
        <v>4</v>
      </c>
      <c r="I55" s="211">
        <v>1</v>
      </c>
      <c r="J55" s="211">
        <v>0</v>
      </c>
      <c r="K55" s="211">
        <v>0</v>
      </c>
      <c r="L55" s="211">
        <v>19</v>
      </c>
      <c r="M55" s="211">
        <v>48</v>
      </c>
      <c r="N55" s="211">
        <v>1</v>
      </c>
      <c r="O55" s="211">
        <v>3</v>
      </c>
      <c r="P55" s="211">
        <v>0</v>
      </c>
      <c r="Q55" s="202"/>
      <c r="R55" s="202"/>
    </row>
    <row r="56" spans="1:18" x14ac:dyDescent="0.25">
      <c r="A56" s="186" t="s">
        <v>77</v>
      </c>
      <c r="B56" s="211">
        <f t="shared" si="10"/>
        <v>192</v>
      </c>
      <c r="C56" s="211">
        <v>12</v>
      </c>
      <c r="D56" s="211">
        <v>0</v>
      </c>
      <c r="E56" s="211">
        <v>0</v>
      </c>
      <c r="F56" s="211">
        <v>0</v>
      </c>
      <c r="G56" s="211">
        <v>0</v>
      </c>
      <c r="H56" s="211">
        <v>66</v>
      </c>
      <c r="I56" s="211">
        <v>2</v>
      </c>
      <c r="J56" s="211">
        <v>2</v>
      </c>
      <c r="K56" s="211">
        <v>0</v>
      </c>
      <c r="L56" s="211">
        <v>41</v>
      </c>
      <c r="M56" s="211">
        <v>57</v>
      </c>
      <c r="N56" s="211">
        <v>4</v>
      </c>
      <c r="O56" s="211">
        <v>4</v>
      </c>
      <c r="P56" s="211">
        <v>4</v>
      </c>
      <c r="Q56" s="202"/>
      <c r="R56" s="202"/>
    </row>
    <row r="57" spans="1:18" x14ac:dyDescent="0.25">
      <c r="A57" s="186" t="s">
        <v>241</v>
      </c>
      <c r="B57" s="211">
        <f t="shared" si="10"/>
        <v>207</v>
      </c>
      <c r="C57" s="211">
        <v>0</v>
      </c>
      <c r="D57" s="211">
        <v>0</v>
      </c>
      <c r="E57" s="211">
        <v>0</v>
      </c>
      <c r="F57" s="211">
        <v>0</v>
      </c>
      <c r="G57" s="211">
        <v>0</v>
      </c>
      <c r="H57" s="211">
        <v>10</v>
      </c>
      <c r="I57" s="211">
        <v>0</v>
      </c>
      <c r="J57" s="211">
        <v>1</v>
      </c>
      <c r="K57" s="211">
        <v>0</v>
      </c>
      <c r="L57" s="211">
        <v>7</v>
      </c>
      <c r="M57" s="211">
        <v>171</v>
      </c>
      <c r="N57" s="211">
        <v>2</v>
      </c>
      <c r="O57" s="211">
        <v>15</v>
      </c>
      <c r="P57" s="211">
        <v>1</v>
      </c>
      <c r="Q57" s="202"/>
      <c r="R57" s="202"/>
    </row>
    <row r="58" spans="1:18" x14ac:dyDescent="0.25">
      <c r="A58" s="186" t="s">
        <v>242</v>
      </c>
      <c r="B58" s="211">
        <f t="shared" si="10"/>
        <v>551</v>
      </c>
      <c r="C58" s="211">
        <v>1</v>
      </c>
      <c r="D58" s="211">
        <v>0</v>
      </c>
      <c r="E58" s="211">
        <v>0</v>
      </c>
      <c r="F58" s="211">
        <v>0</v>
      </c>
      <c r="G58" s="211">
        <v>0</v>
      </c>
      <c r="H58" s="211">
        <v>62</v>
      </c>
      <c r="I58" s="211">
        <v>1</v>
      </c>
      <c r="J58" s="211">
        <v>28</v>
      </c>
      <c r="K58" s="211">
        <v>0</v>
      </c>
      <c r="L58" s="211">
        <v>73</v>
      </c>
      <c r="M58" s="211">
        <v>351</v>
      </c>
      <c r="N58" s="211">
        <v>3</v>
      </c>
      <c r="O58" s="211">
        <v>10</v>
      </c>
      <c r="P58" s="211">
        <v>22</v>
      </c>
      <c r="Q58" s="202"/>
      <c r="R58" s="202"/>
    </row>
    <row r="59" spans="1:18" x14ac:dyDescent="0.25">
      <c r="A59" s="186" t="s">
        <v>243</v>
      </c>
      <c r="B59" s="211">
        <f t="shared" si="10"/>
        <v>65</v>
      </c>
      <c r="C59" s="211">
        <v>0</v>
      </c>
      <c r="D59" s="211">
        <v>0</v>
      </c>
      <c r="E59" s="211">
        <v>0</v>
      </c>
      <c r="F59" s="211">
        <v>0</v>
      </c>
      <c r="G59" s="211">
        <v>0</v>
      </c>
      <c r="H59" s="211">
        <v>1</v>
      </c>
      <c r="I59" s="211">
        <v>0</v>
      </c>
      <c r="J59" s="211">
        <v>0</v>
      </c>
      <c r="K59" s="211">
        <v>0</v>
      </c>
      <c r="L59" s="211">
        <v>1</v>
      </c>
      <c r="M59" s="211">
        <v>52</v>
      </c>
      <c r="N59" s="211">
        <v>0</v>
      </c>
      <c r="O59" s="211">
        <v>3</v>
      </c>
      <c r="P59" s="211">
        <v>8</v>
      </c>
      <c r="Q59" s="202"/>
      <c r="R59" s="202"/>
    </row>
    <row r="60" spans="1:18" x14ac:dyDescent="0.25">
      <c r="A60" s="186" t="s">
        <v>244</v>
      </c>
      <c r="B60" s="211">
        <f t="shared" si="10"/>
        <v>73</v>
      </c>
      <c r="C60" s="211">
        <v>10</v>
      </c>
      <c r="D60" s="211">
        <v>0</v>
      </c>
      <c r="E60" s="211">
        <v>0</v>
      </c>
      <c r="F60" s="211">
        <v>0</v>
      </c>
      <c r="G60" s="211">
        <v>0</v>
      </c>
      <c r="H60" s="211">
        <v>20</v>
      </c>
      <c r="I60" s="211">
        <v>0</v>
      </c>
      <c r="J60" s="211">
        <v>1</v>
      </c>
      <c r="K60" s="211">
        <v>0</v>
      </c>
      <c r="L60" s="211">
        <v>13</v>
      </c>
      <c r="M60" s="211">
        <v>27</v>
      </c>
      <c r="N60" s="211">
        <v>1</v>
      </c>
      <c r="O60" s="211">
        <v>0</v>
      </c>
      <c r="P60" s="211">
        <v>1</v>
      </c>
      <c r="Q60" s="202"/>
      <c r="R60" s="202"/>
    </row>
    <row r="61" spans="1:18" x14ac:dyDescent="0.25">
      <c r="A61" s="188"/>
      <c r="B61" s="210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02"/>
      <c r="R61" s="202"/>
    </row>
    <row r="62" spans="1:18" x14ac:dyDescent="0.25">
      <c r="A62" s="185" t="s">
        <v>64</v>
      </c>
      <c r="B62" s="210">
        <f>SUM(B63:B68)</f>
        <v>1749</v>
      </c>
      <c r="C62" s="210">
        <f>SUM(C63:C68)</f>
        <v>4</v>
      </c>
      <c r="D62" s="210">
        <f t="shared" ref="D62:P62" si="11">SUM(D63:D68)</f>
        <v>0</v>
      </c>
      <c r="E62" s="210">
        <f t="shared" si="11"/>
        <v>0</v>
      </c>
      <c r="F62" s="210">
        <f t="shared" si="11"/>
        <v>0</v>
      </c>
      <c r="G62" s="210">
        <f t="shared" si="11"/>
        <v>0</v>
      </c>
      <c r="H62" s="210">
        <f t="shared" si="11"/>
        <v>101</v>
      </c>
      <c r="I62" s="210">
        <f t="shared" si="11"/>
        <v>21</v>
      </c>
      <c r="J62" s="210">
        <f t="shared" si="11"/>
        <v>49</v>
      </c>
      <c r="K62" s="210">
        <f t="shared" si="11"/>
        <v>0</v>
      </c>
      <c r="L62" s="210">
        <f t="shared" si="11"/>
        <v>170</v>
      </c>
      <c r="M62" s="210">
        <f t="shared" si="11"/>
        <v>1313</v>
      </c>
      <c r="N62" s="210">
        <f t="shared" si="11"/>
        <v>26</v>
      </c>
      <c r="O62" s="210">
        <f t="shared" si="11"/>
        <v>18</v>
      </c>
      <c r="P62" s="210">
        <f t="shared" si="11"/>
        <v>47</v>
      </c>
      <c r="Q62" s="202"/>
      <c r="R62" s="202"/>
    </row>
    <row r="63" spans="1:18" x14ac:dyDescent="0.25">
      <c r="A63" s="186" t="s">
        <v>76</v>
      </c>
      <c r="B63" s="211">
        <f t="shared" ref="B63:B68" si="12">SUM(C63:AH63)</f>
        <v>990</v>
      </c>
      <c r="C63" s="211">
        <v>0</v>
      </c>
      <c r="D63" s="211">
        <v>0</v>
      </c>
      <c r="E63" s="211">
        <v>0</v>
      </c>
      <c r="F63" s="211">
        <v>0</v>
      </c>
      <c r="G63" s="211">
        <v>0</v>
      </c>
      <c r="H63" s="211">
        <v>45</v>
      </c>
      <c r="I63" s="211">
        <v>15</v>
      </c>
      <c r="J63" s="211">
        <v>13</v>
      </c>
      <c r="K63" s="211">
        <v>0</v>
      </c>
      <c r="L63" s="211">
        <v>45</v>
      </c>
      <c r="M63" s="211">
        <v>856</v>
      </c>
      <c r="N63" s="211">
        <v>3</v>
      </c>
      <c r="O63" s="211">
        <v>1</v>
      </c>
      <c r="P63" s="211">
        <v>12</v>
      </c>
      <c r="Q63" s="202"/>
      <c r="R63" s="202"/>
    </row>
    <row r="64" spans="1:18" x14ac:dyDescent="0.25">
      <c r="A64" s="186" t="s">
        <v>82</v>
      </c>
      <c r="B64" s="211">
        <f t="shared" si="12"/>
        <v>108</v>
      </c>
      <c r="C64" s="211">
        <v>1</v>
      </c>
      <c r="D64" s="211">
        <v>0</v>
      </c>
      <c r="E64" s="211">
        <v>0</v>
      </c>
      <c r="F64" s="211">
        <v>0</v>
      </c>
      <c r="G64" s="211">
        <v>0</v>
      </c>
      <c r="H64" s="211">
        <v>17</v>
      </c>
      <c r="I64" s="211">
        <v>1</v>
      </c>
      <c r="J64" s="211">
        <v>4</v>
      </c>
      <c r="K64" s="211">
        <v>0</v>
      </c>
      <c r="L64" s="211">
        <v>28</v>
      </c>
      <c r="M64" s="211">
        <v>32</v>
      </c>
      <c r="N64" s="211">
        <v>0</v>
      </c>
      <c r="O64" s="211">
        <v>3</v>
      </c>
      <c r="P64" s="211">
        <v>22</v>
      </c>
      <c r="Q64" s="202"/>
      <c r="R64" s="202"/>
    </row>
    <row r="65" spans="1:18" x14ac:dyDescent="0.25">
      <c r="A65" s="186" t="s">
        <v>245</v>
      </c>
      <c r="B65" s="211">
        <f t="shared" si="12"/>
        <v>175</v>
      </c>
      <c r="C65" s="210">
        <v>0</v>
      </c>
      <c r="D65" s="210">
        <v>0</v>
      </c>
      <c r="E65" s="210">
        <v>0</v>
      </c>
      <c r="F65" s="210">
        <v>0</v>
      </c>
      <c r="G65" s="210">
        <v>0</v>
      </c>
      <c r="H65" s="211">
        <v>2</v>
      </c>
      <c r="I65" s="211">
        <v>0</v>
      </c>
      <c r="J65" s="211">
        <v>0</v>
      </c>
      <c r="K65" s="211">
        <v>0</v>
      </c>
      <c r="L65" s="211">
        <v>11</v>
      </c>
      <c r="M65" s="211">
        <v>161</v>
      </c>
      <c r="N65" s="211">
        <v>0</v>
      </c>
      <c r="O65" s="211">
        <v>0</v>
      </c>
      <c r="P65" s="211">
        <v>1</v>
      </c>
      <c r="Q65" s="202"/>
      <c r="R65" s="202"/>
    </row>
    <row r="66" spans="1:18" x14ac:dyDescent="0.25">
      <c r="A66" s="186" t="s">
        <v>246</v>
      </c>
      <c r="B66" s="211">
        <f t="shared" si="12"/>
        <v>216</v>
      </c>
      <c r="C66" s="210">
        <v>3</v>
      </c>
      <c r="D66" s="210">
        <f t="shared" ref="D66" si="13">SUM(D67:D68)</f>
        <v>0</v>
      </c>
      <c r="E66" s="210">
        <v>0</v>
      </c>
      <c r="F66" s="210">
        <v>0</v>
      </c>
      <c r="G66" s="210">
        <v>0</v>
      </c>
      <c r="H66" s="211">
        <v>34</v>
      </c>
      <c r="I66" s="211">
        <v>2</v>
      </c>
      <c r="J66" s="211">
        <v>9</v>
      </c>
      <c r="K66" s="211">
        <v>0</v>
      </c>
      <c r="L66" s="211">
        <v>27</v>
      </c>
      <c r="M66" s="211">
        <v>130</v>
      </c>
      <c r="N66" s="211">
        <v>0</v>
      </c>
      <c r="O66" s="211">
        <v>3</v>
      </c>
      <c r="P66" s="211">
        <v>8</v>
      </c>
      <c r="Q66" s="202"/>
      <c r="R66" s="202"/>
    </row>
    <row r="67" spans="1:18" x14ac:dyDescent="0.25">
      <c r="A67" s="186" t="s">
        <v>247</v>
      </c>
      <c r="B67" s="211">
        <f t="shared" si="12"/>
        <v>136</v>
      </c>
      <c r="C67" s="211">
        <v>0</v>
      </c>
      <c r="D67" s="211">
        <v>0</v>
      </c>
      <c r="E67" s="211">
        <v>0</v>
      </c>
      <c r="F67" s="211">
        <v>0</v>
      </c>
      <c r="G67" s="211">
        <v>0</v>
      </c>
      <c r="H67" s="211">
        <v>1</v>
      </c>
      <c r="I67" s="211">
        <v>0</v>
      </c>
      <c r="J67" s="211">
        <v>23</v>
      </c>
      <c r="K67" s="211">
        <v>0</v>
      </c>
      <c r="L67" s="211">
        <v>14</v>
      </c>
      <c r="M67" s="211">
        <v>90</v>
      </c>
      <c r="N67" s="211">
        <v>2</v>
      </c>
      <c r="O67" s="211">
        <v>5</v>
      </c>
      <c r="P67" s="211">
        <v>1</v>
      </c>
      <c r="Q67" s="202"/>
      <c r="R67" s="202"/>
    </row>
    <row r="68" spans="1:18" x14ac:dyDescent="0.25">
      <c r="A68" s="186" t="s">
        <v>78</v>
      </c>
      <c r="B68" s="211">
        <f t="shared" si="12"/>
        <v>124</v>
      </c>
      <c r="C68" s="211">
        <v>0</v>
      </c>
      <c r="D68" s="211">
        <v>0</v>
      </c>
      <c r="E68" s="211">
        <v>0</v>
      </c>
      <c r="F68" s="211">
        <v>0</v>
      </c>
      <c r="G68" s="211">
        <v>0</v>
      </c>
      <c r="H68" s="211">
        <v>2</v>
      </c>
      <c r="I68" s="211">
        <v>3</v>
      </c>
      <c r="J68" s="211">
        <v>0</v>
      </c>
      <c r="K68" s="211">
        <v>0</v>
      </c>
      <c r="L68" s="211">
        <v>45</v>
      </c>
      <c r="M68" s="211">
        <v>44</v>
      </c>
      <c r="N68" s="211">
        <v>21</v>
      </c>
      <c r="O68" s="211">
        <v>6</v>
      </c>
      <c r="P68" s="211">
        <v>3</v>
      </c>
      <c r="Q68" s="202"/>
      <c r="R68" s="202"/>
    </row>
    <row r="69" spans="1:18" x14ac:dyDescent="0.25">
      <c r="A69" s="188"/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02"/>
      <c r="R69" s="202"/>
    </row>
    <row r="70" spans="1:18" x14ac:dyDescent="0.25">
      <c r="A70" s="185" t="s">
        <v>65</v>
      </c>
      <c r="B70" s="210">
        <f>SUM(B71:B76)</f>
        <v>1063</v>
      </c>
      <c r="C70" s="210">
        <f>SUM(C71:C76)</f>
        <v>7</v>
      </c>
      <c r="D70" s="210">
        <f t="shared" ref="D70:P70" si="14">SUM(D71:D76)</f>
        <v>0</v>
      </c>
      <c r="E70" s="210">
        <f t="shared" si="14"/>
        <v>2</v>
      </c>
      <c r="F70" s="210">
        <f t="shared" si="14"/>
        <v>0</v>
      </c>
      <c r="G70" s="210">
        <f t="shared" si="14"/>
        <v>1</v>
      </c>
      <c r="H70" s="210">
        <f t="shared" si="14"/>
        <v>133</v>
      </c>
      <c r="I70" s="210">
        <f t="shared" si="14"/>
        <v>6</v>
      </c>
      <c r="J70" s="210">
        <f t="shared" si="14"/>
        <v>77</v>
      </c>
      <c r="K70" s="210">
        <f t="shared" si="14"/>
        <v>0</v>
      </c>
      <c r="L70" s="210">
        <f t="shared" si="14"/>
        <v>148</v>
      </c>
      <c r="M70" s="210">
        <f t="shared" si="14"/>
        <v>642</v>
      </c>
      <c r="N70" s="210">
        <f t="shared" si="14"/>
        <v>15</v>
      </c>
      <c r="O70" s="210">
        <f t="shared" si="14"/>
        <v>17</v>
      </c>
      <c r="P70" s="210">
        <f t="shared" si="14"/>
        <v>15</v>
      </c>
      <c r="Q70" s="202"/>
      <c r="R70" s="202"/>
    </row>
    <row r="71" spans="1:18" x14ac:dyDescent="0.25">
      <c r="A71" s="186" t="s">
        <v>162</v>
      </c>
      <c r="B71" s="211">
        <f t="shared" ref="B71:B76" si="15">SUM(C71:AH71)</f>
        <v>344</v>
      </c>
      <c r="C71" s="211">
        <v>0</v>
      </c>
      <c r="D71" s="211">
        <v>0</v>
      </c>
      <c r="E71" s="211">
        <v>0</v>
      </c>
      <c r="F71" s="211">
        <v>0</v>
      </c>
      <c r="G71" s="211">
        <v>0</v>
      </c>
      <c r="H71" s="211">
        <v>72</v>
      </c>
      <c r="I71" s="211">
        <v>1</v>
      </c>
      <c r="J71" s="211">
        <v>58</v>
      </c>
      <c r="K71" s="211">
        <v>0</v>
      </c>
      <c r="L71" s="211">
        <v>91</v>
      </c>
      <c r="M71" s="211">
        <v>102</v>
      </c>
      <c r="N71" s="211">
        <v>12</v>
      </c>
      <c r="O71" s="211">
        <v>5</v>
      </c>
      <c r="P71" s="211">
        <v>3</v>
      </c>
      <c r="Q71" s="202"/>
      <c r="R71" s="202"/>
    </row>
    <row r="72" spans="1:18" x14ac:dyDescent="0.25">
      <c r="A72" s="186" t="s">
        <v>83</v>
      </c>
      <c r="B72" s="211">
        <f t="shared" si="15"/>
        <v>204</v>
      </c>
      <c r="C72" s="211">
        <v>7</v>
      </c>
      <c r="D72" s="211">
        <v>0</v>
      </c>
      <c r="E72" s="211">
        <v>0</v>
      </c>
      <c r="F72" s="211">
        <v>0</v>
      </c>
      <c r="G72" s="211">
        <v>0</v>
      </c>
      <c r="H72" s="211">
        <v>2</v>
      </c>
      <c r="I72" s="211">
        <v>0</v>
      </c>
      <c r="J72" s="211">
        <v>1</v>
      </c>
      <c r="K72" s="211">
        <v>0</v>
      </c>
      <c r="L72" s="211">
        <v>15</v>
      </c>
      <c r="M72" s="211">
        <v>171</v>
      </c>
      <c r="N72" s="211">
        <v>2</v>
      </c>
      <c r="O72" s="211">
        <v>6</v>
      </c>
      <c r="P72" s="211">
        <v>0</v>
      </c>
      <c r="Q72" s="202"/>
      <c r="R72" s="202"/>
    </row>
    <row r="73" spans="1:18" x14ac:dyDescent="0.25">
      <c r="A73" s="186" t="s">
        <v>248</v>
      </c>
      <c r="B73" s="211">
        <f t="shared" si="15"/>
        <v>115</v>
      </c>
      <c r="C73" s="211">
        <v>0</v>
      </c>
      <c r="D73" s="211">
        <v>0</v>
      </c>
      <c r="E73" s="211">
        <v>2</v>
      </c>
      <c r="F73" s="211">
        <v>0</v>
      </c>
      <c r="G73" s="211">
        <v>1</v>
      </c>
      <c r="H73" s="211">
        <v>27</v>
      </c>
      <c r="I73" s="211">
        <v>0</v>
      </c>
      <c r="J73" s="211">
        <v>1</v>
      </c>
      <c r="K73" s="211">
        <v>0</v>
      </c>
      <c r="L73" s="211">
        <v>7</v>
      </c>
      <c r="M73" s="211">
        <v>71</v>
      </c>
      <c r="N73" s="211">
        <v>0</v>
      </c>
      <c r="O73" s="211">
        <v>3</v>
      </c>
      <c r="P73" s="211">
        <v>3</v>
      </c>
      <c r="Q73" s="202"/>
      <c r="R73" s="202"/>
    </row>
    <row r="74" spans="1:18" x14ac:dyDescent="0.25">
      <c r="A74" s="186" t="s">
        <v>249</v>
      </c>
      <c r="B74" s="211">
        <f t="shared" si="15"/>
        <v>188</v>
      </c>
      <c r="C74" s="211">
        <v>0</v>
      </c>
      <c r="D74" s="211">
        <v>0</v>
      </c>
      <c r="E74" s="211">
        <v>0</v>
      </c>
      <c r="F74" s="211">
        <v>0</v>
      </c>
      <c r="G74" s="211">
        <v>0</v>
      </c>
      <c r="H74" s="211">
        <v>8</v>
      </c>
      <c r="I74" s="211">
        <v>1</v>
      </c>
      <c r="J74" s="211">
        <v>1</v>
      </c>
      <c r="K74" s="211">
        <v>0</v>
      </c>
      <c r="L74" s="211">
        <v>11</v>
      </c>
      <c r="M74" s="211">
        <v>166</v>
      </c>
      <c r="N74" s="211">
        <v>0</v>
      </c>
      <c r="O74" s="211">
        <v>0</v>
      </c>
      <c r="P74" s="211">
        <v>1</v>
      </c>
      <c r="Q74" s="202"/>
      <c r="R74" s="202"/>
    </row>
    <row r="75" spans="1:18" x14ac:dyDescent="0.25">
      <c r="A75" s="186" t="s">
        <v>250</v>
      </c>
      <c r="B75" s="211">
        <f t="shared" si="15"/>
        <v>144</v>
      </c>
      <c r="C75" s="211">
        <v>0</v>
      </c>
      <c r="D75" s="211">
        <v>0</v>
      </c>
      <c r="E75" s="211">
        <v>0</v>
      </c>
      <c r="F75" s="211">
        <v>0</v>
      </c>
      <c r="G75" s="211">
        <v>0</v>
      </c>
      <c r="H75" s="211">
        <v>13</v>
      </c>
      <c r="I75" s="211">
        <v>2</v>
      </c>
      <c r="J75" s="211">
        <v>0</v>
      </c>
      <c r="K75" s="211">
        <v>0</v>
      </c>
      <c r="L75" s="211">
        <v>8</v>
      </c>
      <c r="M75" s="211">
        <v>113</v>
      </c>
      <c r="N75" s="211">
        <v>0</v>
      </c>
      <c r="O75" s="211">
        <v>3</v>
      </c>
      <c r="P75" s="211">
        <v>5</v>
      </c>
      <c r="Q75" s="202"/>
      <c r="R75" s="202"/>
    </row>
    <row r="76" spans="1:18" x14ac:dyDescent="0.25">
      <c r="A76" s="186" t="s">
        <v>251</v>
      </c>
      <c r="B76" s="211">
        <f t="shared" si="15"/>
        <v>68</v>
      </c>
      <c r="C76" s="211">
        <v>0</v>
      </c>
      <c r="D76" s="211">
        <v>0</v>
      </c>
      <c r="E76" s="211">
        <v>0</v>
      </c>
      <c r="F76" s="211">
        <v>0</v>
      </c>
      <c r="G76" s="211">
        <v>0</v>
      </c>
      <c r="H76" s="211">
        <v>11</v>
      </c>
      <c r="I76" s="211">
        <v>2</v>
      </c>
      <c r="J76" s="211">
        <v>16</v>
      </c>
      <c r="K76" s="211">
        <v>0</v>
      </c>
      <c r="L76" s="211">
        <v>16</v>
      </c>
      <c r="M76" s="211">
        <v>19</v>
      </c>
      <c r="N76" s="211">
        <v>1</v>
      </c>
      <c r="O76" s="211">
        <v>0</v>
      </c>
      <c r="P76" s="211">
        <v>3</v>
      </c>
      <c r="Q76" s="202"/>
      <c r="R76" s="202"/>
    </row>
    <row r="77" spans="1:18" x14ac:dyDescent="0.25">
      <c r="A77" s="188"/>
      <c r="B77" s="210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02"/>
      <c r="R77" s="202"/>
    </row>
    <row r="78" spans="1:18" x14ac:dyDescent="0.25">
      <c r="A78" s="185" t="s">
        <v>66</v>
      </c>
      <c r="B78" s="210">
        <f>SUM(B79:B84)</f>
        <v>771</v>
      </c>
      <c r="C78" s="210">
        <f>SUM(C79:C84)</f>
        <v>44</v>
      </c>
      <c r="D78" s="210">
        <f t="shared" ref="D78:P78" si="16">SUM(D79:D84)</f>
        <v>1</v>
      </c>
      <c r="E78" s="210">
        <f t="shared" si="16"/>
        <v>0</v>
      </c>
      <c r="F78" s="210">
        <f t="shared" si="16"/>
        <v>1</v>
      </c>
      <c r="G78" s="210">
        <f t="shared" si="16"/>
        <v>2</v>
      </c>
      <c r="H78" s="210">
        <f t="shared" si="16"/>
        <v>196</v>
      </c>
      <c r="I78" s="210">
        <f t="shared" si="16"/>
        <v>1</v>
      </c>
      <c r="J78" s="210">
        <f t="shared" si="16"/>
        <v>9</v>
      </c>
      <c r="K78" s="210">
        <f t="shared" si="16"/>
        <v>0</v>
      </c>
      <c r="L78" s="210">
        <f t="shared" si="16"/>
        <v>155</v>
      </c>
      <c r="M78" s="210">
        <f t="shared" si="16"/>
        <v>327</v>
      </c>
      <c r="N78" s="210">
        <f t="shared" si="16"/>
        <v>18</v>
      </c>
      <c r="O78" s="210">
        <f t="shared" si="16"/>
        <v>5</v>
      </c>
      <c r="P78" s="210">
        <f t="shared" si="16"/>
        <v>12</v>
      </c>
      <c r="Q78" s="202"/>
      <c r="R78" s="202"/>
    </row>
    <row r="79" spans="1:18" x14ac:dyDescent="0.25">
      <c r="A79" s="186" t="s">
        <v>163</v>
      </c>
      <c r="B79" s="211">
        <f t="shared" ref="B79:B84" si="17">SUM(C79:AH79)</f>
        <v>355</v>
      </c>
      <c r="C79" s="211">
        <v>40</v>
      </c>
      <c r="D79" s="211">
        <v>1</v>
      </c>
      <c r="E79" s="211">
        <v>0</v>
      </c>
      <c r="F79" s="211">
        <v>0</v>
      </c>
      <c r="G79" s="211">
        <v>1</v>
      </c>
      <c r="H79" s="211">
        <v>154</v>
      </c>
      <c r="I79" s="211">
        <v>0</v>
      </c>
      <c r="J79" s="211">
        <v>7</v>
      </c>
      <c r="K79" s="211">
        <v>0</v>
      </c>
      <c r="L79" s="211">
        <v>53</v>
      </c>
      <c r="M79" s="211">
        <v>79</v>
      </c>
      <c r="N79" s="211">
        <v>8</v>
      </c>
      <c r="O79" s="211">
        <v>3</v>
      </c>
      <c r="P79" s="211">
        <v>9</v>
      </c>
      <c r="Q79" s="202"/>
      <c r="R79" s="202"/>
    </row>
    <row r="80" spans="1:18" x14ac:dyDescent="0.25">
      <c r="A80" s="186" t="s">
        <v>252</v>
      </c>
      <c r="B80" s="211">
        <f t="shared" si="17"/>
        <v>186</v>
      </c>
      <c r="C80" s="211">
        <v>0</v>
      </c>
      <c r="D80" s="211">
        <v>0</v>
      </c>
      <c r="E80" s="211">
        <v>0</v>
      </c>
      <c r="F80" s="211">
        <v>0</v>
      </c>
      <c r="G80" s="211">
        <v>1</v>
      </c>
      <c r="H80" s="211">
        <v>6</v>
      </c>
      <c r="I80" s="211">
        <v>0</v>
      </c>
      <c r="J80" s="211">
        <v>0</v>
      </c>
      <c r="K80" s="211">
        <v>0</v>
      </c>
      <c r="L80" s="211">
        <v>46</v>
      </c>
      <c r="M80" s="211">
        <v>124</v>
      </c>
      <c r="N80" s="211">
        <v>6</v>
      </c>
      <c r="O80" s="211">
        <v>0</v>
      </c>
      <c r="P80" s="211">
        <v>3</v>
      </c>
      <c r="Q80" s="202"/>
      <c r="R80" s="202"/>
    </row>
    <row r="81" spans="1:18" x14ac:dyDescent="0.25">
      <c r="A81" s="186" t="s">
        <v>253</v>
      </c>
      <c r="B81" s="211">
        <f t="shared" si="17"/>
        <v>74</v>
      </c>
      <c r="C81" s="211">
        <v>3</v>
      </c>
      <c r="D81" s="211">
        <v>0</v>
      </c>
      <c r="E81" s="211">
        <v>0</v>
      </c>
      <c r="F81" s="211">
        <v>1</v>
      </c>
      <c r="G81" s="211">
        <v>0</v>
      </c>
      <c r="H81" s="211">
        <v>15</v>
      </c>
      <c r="I81" s="211">
        <v>0</v>
      </c>
      <c r="J81" s="211">
        <v>0</v>
      </c>
      <c r="K81" s="211">
        <v>0</v>
      </c>
      <c r="L81" s="211">
        <v>14</v>
      </c>
      <c r="M81" s="211">
        <v>39</v>
      </c>
      <c r="N81" s="211">
        <v>0</v>
      </c>
      <c r="O81" s="211">
        <v>2</v>
      </c>
      <c r="P81" s="211">
        <v>0</v>
      </c>
      <c r="Q81" s="202"/>
      <c r="R81" s="202"/>
    </row>
    <row r="82" spans="1:18" x14ac:dyDescent="0.25">
      <c r="A82" s="186" t="s">
        <v>254</v>
      </c>
      <c r="B82" s="211">
        <f t="shared" si="17"/>
        <v>85</v>
      </c>
      <c r="C82" s="211">
        <v>0</v>
      </c>
      <c r="D82" s="211">
        <v>0</v>
      </c>
      <c r="E82" s="211">
        <v>0</v>
      </c>
      <c r="F82" s="211">
        <v>0</v>
      </c>
      <c r="G82" s="211">
        <v>0</v>
      </c>
      <c r="H82" s="211">
        <v>11</v>
      </c>
      <c r="I82" s="211">
        <v>1</v>
      </c>
      <c r="J82" s="211">
        <v>1</v>
      </c>
      <c r="K82" s="211">
        <v>0</v>
      </c>
      <c r="L82" s="211">
        <v>36</v>
      </c>
      <c r="M82" s="211">
        <v>34</v>
      </c>
      <c r="N82" s="211">
        <v>2</v>
      </c>
      <c r="O82" s="211">
        <v>0</v>
      </c>
      <c r="P82" s="211">
        <v>0</v>
      </c>
      <c r="Q82" s="202"/>
      <c r="R82" s="202"/>
    </row>
    <row r="83" spans="1:18" x14ac:dyDescent="0.25">
      <c r="A83" s="186" t="s">
        <v>255</v>
      </c>
      <c r="B83" s="211">
        <f t="shared" si="17"/>
        <v>8</v>
      </c>
      <c r="C83" s="211">
        <v>0</v>
      </c>
      <c r="D83" s="211">
        <v>0</v>
      </c>
      <c r="E83" s="211">
        <v>0</v>
      </c>
      <c r="F83" s="211">
        <v>0</v>
      </c>
      <c r="G83" s="211">
        <v>0</v>
      </c>
      <c r="H83" s="211">
        <v>4</v>
      </c>
      <c r="I83" s="211">
        <v>0</v>
      </c>
      <c r="J83" s="211">
        <v>0</v>
      </c>
      <c r="K83" s="211">
        <v>0</v>
      </c>
      <c r="L83" s="211">
        <v>1</v>
      </c>
      <c r="M83" s="211">
        <v>3</v>
      </c>
      <c r="N83" s="211">
        <v>0</v>
      </c>
      <c r="O83" s="211">
        <v>0</v>
      </c>
      <c r="P83" s="211">
        <v>0</v>
      </c>
      <c r="Q83" s="202"/>
      <c r="R83" s="202"/>
    </row>
    <row r="84" spans="1:18" x14ac:dyDescent="0.25">
      <c r="A84" s="186" t="s">
        <v>256</v>
      </c>
      <c r="B84" s="211">
        <f t="shared" si="17"/>
        <v>63</v>
      </c>
      <c r="C84" s="211">
        <v>1</v>
      </c>
      <c r="D84" s="211">
        <v>0</v>
      </c>
      <c r="E84" s="211">
        <v>0</v>
      </c>
      <c r="F84" s="211">
        <v>0</v>
      </c>
      <c r="G84" s="211">
        <v>0</v>
      </c>
      <c r="H84" s="211">
        <v>6</v>
      </c>
      <c r="I84" s="211">
        <v>0</v>
      </c>
      <c r="J84" s="211">
        <v>1</v>
      </c>
      <c r="K84" s="211">
        <v>0</v>
      </c>
      <c r="L84" s="211">
        <v>5</v>
      </c>
      <c r="M84" s="211">
        <v>48</v>
      </c>
      <c r="N84" s="211">
        <v>2</v>
      </c>
      <c r="O84" s="211">
        <v>0</v>
      </c>
      <c r="P84" s="211">
        <v>0</v>
      </c>
      <c r="Q84" s="202"/>
      <c r="R84" s="202"/>
    </row>
    <row r="85" spans="1:18" x14ac:dyDescent="0.25">
      <c r="A85" s="188"/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02"/>
      <c r="R85" s="202"/>
    </row>
    <row r="86" spans="1:18" x14ac:dyDescent="0.25">
      <c r="A86" s="185" t="s">
        <v>67</v>
      </c>
      <c r="B86" s="210">
        <f>SUM(B87:B94)</f>
        <v>1352</v>
      </c>
      <c r="C86" s="210">
        <f t="shared" ref="C86:P86" si="18">SUM(C87:C94)</f>
        <v>76</v>
      </c>
      <c r="D86" s="210">
        <f t="shared" si="18"/>
        <v>0</v>
      </c>
      <c r="E86" s="210">
        <f t="shared" si="18"/>
        <v>2</v>
      </c>
      <c r="F86" s="210">
        <f t="shared" si="18"/>
        <v>0</v>
      </c>
      <c r="G86" s="210">
        <f t="shared" si="18"/>
        <v>2</v>
      </c>
      <c r="H86" s="210">
        <f t="shared" si="18"/>
        <v>554</v>
      </c>
      <c r="I86" s="210">
        <f t="shared" si="18"/>
        <v>7</v>
      </c>
      <c r="J86" s="210">
        <f t="shared" si="18"/>
        <v>6</v>
      </c>
      <c r="K86" s="210">
        <f t="shared" si="18"/>
        <v>0</v>
      </c>
      <c r="L86" s="210">
        <f t="shared" si="18"/>
        <v>66</v>
      </c>
      <c r="M86" s="210">
        <f t="shared" si="18"/>
        <v>542</v>
      </c>
      <c r="N86" s="210">
        <f t="shared" si="18"/>
        <v>5</v>
      </c>
      <c r="O86" s="210">
        <f t="shared" si="18"/>
        <v>15</v>
      </c>
      <c r="P86" s="210">
        <f t="shared" si="18"/>
        <v>77</v>
      </c>
      <c r="Q86" s="202"/>
      <c r="R86" s="202"/>
    </row>
    <row r="87" spans="1:18" x14ac:dyDescent="0.25">
      <c r="A87" s="186" t="s">
        <v>79</v>
      </c>
      <c r="B87" s="211">
        <f t="shared" ref="B87:B94" si="19">SUM(C87:AH87)</f>
        <v>912</v>
      </c>
      <c r="C87" s="211">
        <v>0</v>
      </c>
      <c r="D87" s="211">
        <v>0</v>
      </c>
      <c r="E87" s="211">
        <v>0</v>
      </c>
      <c r="F87" s="211">
        <v>0</v>
      </c>
      <c r="G87" s="211">
        <v>2</v>
      </c>
      <c r="H87" s="211">
        <v>493</v>
      </c>
      <c r="I87" s="211">
        <v>5</v>
      </c>
      <c r="J87" s="211">
        <v>1</v>
      </c>
      <c r="K87" s="211">
        <v>0</v>
      </c>
      <c r="L87" s="211">
        <v>24</v>
      </c>
      <c r="M87" s="211">
        <v>329</v>
      </c>
      <c r="N87" s="211">
        <v>1</v>
      </c>
      <c r="O87" s="211">
        <v>0</v>
      </c>
      <c r="P87" s="211">
        <v>57</v>
      </c>
      <c r="Q87" s="202"/>
      <c r="R87" s="202"/>
    </row>
    <row r="88" spans="1:18" x14ac:dyDescent="0.25">
      <c r="A88" s="186" t="s">
        <v>257</v>
      </c>
      <c r="B88" s="211">
        <f t="shared" si="19"/>
        <v>254</v>
      </c>
      <c r="C88" s="211">
        <v>73</v>
      </c>
      <c r="D88" s="211">
        <v>0</v>
      </c>
      <c r="E88" s="211">
        <v>0</v>
      </c>
      <c r="F88" s="211">
        <v>0</v>
      </c>
      <c r="G88" s="211">
        <v>0</v>
      </c>
      <c r="H88" s="211">
        <v>48</v>
      </c>
      <c r="I88" s="211">
        <v>1</v>
      </c>
      <c r="J88" s="211">
        <v>1</v>
      </c>
      <c r="K88" s="211">
        <v>0</v>
      </c>
      <c r="L88" s="211">
        <v>13</v>
      </c>
      <c r="M88" s="211">
        <v>109</v>
      </c>
      <c r="N88" s="211">
        <v>0</v>
      </c>
      <c r="O88" s="211">
        <v>7</v>
      </c>
      <c r="P88" s="211">
        <v>2</v>
      </c>
      <c r="Q88" s="202"/>
      <c r="R88" s="202"/>
    </row>
    <row r="89" spans="1:18" x14ac:dyDescent="0.25">
      <c r="A89" s="186" t="s">
        <v>258</v>
      </c>
      <c r="B89" s="211">
        <f t="shared" si="19"/>
        <v>23</v>
      </c>
      <c r="C89" s="211">
        <v>0</v>
      </c>
      <c r="D89" s="211">
        <v>0</v>
      </c>
      <c r="E89" s="211">
        <v>0</v>
      </c>
      <c r="F89" s="211">
        <v>0</v>
      </c>
      <c r="G89" s="211">
        <v>0</v>
      </c>
      <c r="H89" s="211">
        <v>0</v>
      </c>
      <c r="I89" s="211">
        <v>0</v>
      </c>
      <c r="J89" s="211">
        <v>1</v>
      </c>
      <c r="K89" s="211">
        <v>0</v>
      </c>
      <c r="L89" s="211">
        <v>7</v>
      </c>
      <c r="M89" s="211">
        <v>13</v>
      </c>
      <c r="N89" s="211">
        <v>1</v>
      </c>
      <c r="O89" s="211">
        <v>1</v>
      </c>
      <c r="P89" s="211">
        <v>0</v>
      </c>
      <c r="Q89" s="202"/>
      <c r="R89" s="202"/>
    </row>
    <row r="90" spans="1:18" x14ac:dyDescent="0.25">
      <c r="A90" s="186" t="s">
        <v>259</v>
      </c>
      <c r="B90" s="211">
        <f t="shared" si="19"/>
        <v>21</v>
      </c>
      <c r="C90" s="211">
        <v>1</v>
      </c>
      <c r="D90" s="211">
        <v>0</v>
      </c>
      <c r="E90" s="211">
        <v>0</v>
      </c>
      <c r="F90" s="211">
        <v>0</v>
      </c>
      <c r="G90" s="211">
        <v>0</v>
      </c>
      <c r="H90" s="211">
        <v>0</v>
      </c>
      <c r="I90" s="211">
        <v>0</v>
      </c>
      <c r="J90" s="211">
        <v>0</v>
      </c>
      <c r="K90" s="211">
        <v>0</v>
      </c>
      <c r="L90" s="211">
        <v>4</v>
      </c>
      <c r="M90" s="211">
        <v>11</v>
      </c>
      <c r="N90" s="211">
        <v>0</v>
      </c>
      <c r="O90" s="211">
        <v>3</v>
      </c>
      <c r="P90" s="211">
        <v>2</v>
      </c>
      <c r="Q90" s="202"/>
      <c r="R90" s="202"/>
    </row>
    <row r="91" spans="1:18" x14ac:dyDescent="0.25">
      <c r="A91" s="186" t="s">
        <v>260</v>
      </c>
      <c r="B91" s="211">
        <f t="shared" si="19"/>
        <v>38</v>
      </c>
      <c r="C91" s="211">
        <v>0</v>
      </c>
      <c r="D91" s="211">
        <v>0</v>
      </c>
      <c r="E91" s="211">
        <v>0</v>
      </c>
      <c r="F91" s="211">
        <v>0</v>
      </c>
      <c r="G91" s="211">
        <v>0</v>
      </c>
      <c r="H91" s="211">
        <v>5</v>
      </c>
      <c r="I91" s="211">
        <v>0</v>
      </c>
      <c r="J91" s="211">
        <v>1</v>
      </c>
      <c r="K91" s="211">
        <v>0</v>
      </c>
      <c r="L91" s="211">
        <v>11</v>
      </c>
      <c r="M91" s="211">
        <v>18</v>
      </c>
      <c r="N91" s="211">
        <v>1</v>
      </c>
      <c r="O91" s="211">
        <v>0</v>
      </c>
      <c r="P91" s="211">
        <v>2</v>
      </c>
      <c r="Q91" s="202"/>
      <c r="R91" s="202"/>
    </row>
    <row r="92" spans="1:18" x14ac:dyDescent="0.25">
      <c r="A92" s="186" t="s">
        <v>261</v>
      </c>
      <c r="B92" s="211">
        <f t="shared" si="19"/>
        <v>23</v>
      </c>
      <c r="C92" s="211">
        <v>2</v>
      </c>
      <c r="D92" s="211">
        <v>0</v>
      </c>
      <c r="E92" s="211">
        <v>2</v>
      </c>
      <c r="F92" s="211">
        <v>0</v>
      </c>
      <c r="G92" s="211">
        <v>0</v>
      </c>
      <c r="H92" s="211">
        <v>3</v>
      </c>
      <c r="I92" s="211">
        <v>1</v>
      </c>
      <c r="J92" s="211">
        <v>0</v>
      </c>
      <c r="K92" s="211">
        <v>0</v>
      </c>
      <c r="L92" s="211">
        <v>2</v>
      </c>
      <c r="M92" s="211">
        <v>6</v>
      </c>
      <c r="N92" s="211">
        <v>0</v>
      </c>
      <c r="O92" s="211">
        <v>1</v>
      </c>
      <c r="P92" s="211">
        <v>6</v>
      </c>
      <c r="Q92" s="202"/>
      <c r="R92" s="202"/>
    </row>
    <row r="93" spans="1:18" x14ac:dyDescent="0.25">
      <c r="A93" s="186" t="s">
        <v>262</v>
      </c>
      <c r="B93" s="211">
        <f t="shared" si="19"/>
        <v>54</v>
      </c>
      <c r="C93" s="211">
        <v>0</v>
      </c>
      <c r="D93" s="211">
        <v>0</v>
      </c>
      <c r="E93" s="211">
        <v>0</v>
      </c>
      <c r="F93" s="211">
        <v>0</v>
      </c>
      <c r="G93" s="211">
        <v>0</v>
      </c>
      <c r="H93" s="211">
        <v>1</v>
      </c>
      <c r="I93" s="211">
        <v>0</v>
      </c>
      <c r="J93" s="211">
        <v>1</v>
      </c>
      <c r="K93" s="211">
        <v>0</v>
      </c>
      <c r="L93" s="211">
        <v>4</v>
      </c>
      <c r="M93" s="211">
        <v>41</v>
      </c>
      <c r="N93" s="211">
        <v>2</v>
      </c>
      <c r="O93" s="211">
        <v>2</v>
      </c>
      <c r="P93" s="211">
        <v>3</v>
      </c>
      <c r="Q93" s="202"/>
      <c r="R93" s="202"/>
    </row>
    <row r="94" spans="1:18" x14ac:dyDescent="0.25">
      <c r="A94" s="186" t="s">
        <v>263</v>
      </c>
      <c r="B94" s="211">
        <f t="shared" si="19"/>
        <v>27</v>
      </c>
      <c r="C94" s="211">
        <v>0</v>
      </c>
      <c r="D94" s="211">
        <v>0</v>
      </c>
      <c r="E94" s="211">
        <v>0</v>
      </c>
      <c r="F94" s="211">
        <v>0</v>
      </c>
      <c r="G94" s="211">
        <v>0</v>
      </c>
      <c r="H94" s="211">
        <v>4</v>
      </c>
      <c r="I94" s="211">
        <v>0</v>
      </c>
      <c r="J94" s="211">
        <v>1</v>
      </c>
      <c r="K94" s="211">
        <v>0</v>
      </c>
      <c r="L94" s="211">
        <v>1</v>
      </c>
      <c r="M94" s="211">
        <v>15</v>
      </c>
      <c r="N94" s="211">
        <v>0</v>
      </c>
      <c r="O94" s="211">
        <v>1</v>
      </c>
      <c r="P94" s="211">
        <v>5</v>
      </c>
      <c r="Q94" s="202"/>
      <c r="R94" s="202"/>
    </row>
    <row r="95" spans="1:18" x14ac:dyDescent="0.25">
      <c r="A95" s="188"/>
      <c r="B95" s="211"/>
      <c r="C95" s="210"/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02"/>
      <c r="R95" s="202"/>
    </row>
    <row r="96" spans="1:18" x14ac:dyDescent="0.25">
      <c r="A96" s="185" t="s">
        <v>68</v>
      </c>
      <c r="B96" s="210">
        <f>SUM(B97:B98)</f>
        <v>571</v>
      </c>
      <c r="C96" s="210">
        <f t="shared" ref="C96:P96" si="20">SUM(C97:C98)</f>
        <v>1</v>
      </c>
      <c r="D96" s="210">
        <f t="shared" si="20"/>
        <v>1</v>
      </c>
      <c r="E96" s="210">
        <f t="shared" si="20"/>
        <v>1</v>
      </c>
      <c r="F96" s="210">
        <f t="shared" si="20"/>
        <v>0</v>
      </c>
      <c r="G96" s="210">
        <f t="shared" si="20"/>
        <v>0</v>
      </c>
      <c r="H96" s="210">
        <f t="shared" si="20"/>
        <v>136</v>
      </c>
      <c r="I96" s="210">
        <f t="shared" si="20"/>
        <v>37</v>
      </c>
      <c r="J96" s="210">
        <f t="shared" si="20"/>
        <v>5</v>
      </c>
      <c r="K96" s="210">
        <f t="shared" si="20"/>
        <v>0</v>
      </c>
      <c r="L96" s="210">
        <f t="shared" si="20"/>
        <v>156</v>
      </c>
      <c r="M96" s="210">
        <f t="shared" si="20"/>
        <v>117</v>
      </c>
      <c r="N96" s="210">
        <f t="shared" si="20"/>
        <v>6</v>
      </c>
      <c r="O96" s="210">
        <f t="shared" si="20"/>
        <v>88</v>
      </c>
      <c r="P96" s="210">
        <f t="shared" si="20"/>
        <v>23</v>
      </c>
      <c r="Q96" s="202"/>
      <c r="R96" s="202"/>
    </row>
    <row r="97" spans="1:18" x14ac:dyDescent="0.25">
      <c r="A97" s="187" t="s">
        <v>164</v>
      </c>
      <c r="B97" s="211">
        <f t="shared" ref="B97:B98" si="21">SUM(C97:AH97)</f>
        <v>494</v>
      </c>
      <c r="C97" s="211">
        <v>1</v>
      </c>
      <c r="D97" s="211">
        <v>1</v>
      </c>
      <c r="E97" s="211">
        <v>1</v>
      </c>
      <c r="F97" s="211">
        <v>0</v>
      </c>
      <c r="G97" s="211">
        <v>0</v>
      </c>
      <c r="H97" s="211">
        <v>130</v>
      </c>
      <c r="I97" s="211">
        <v>36</v>
      </c>
      <c r="J97" s="211">
        <v>3</v>
      </c>
      <c r="K97" s="211">
        <v>0</v>
      </c>
      <c r="L97" s="211">
        <v>131</v>
      </c>
      <c r="M97" s="211">
        <v>77</v>
      </c>
      <c r="N97" s="211">
        <v>6</v>
      </c>
      <c r="O97" s="211">
        <v>87</v>
      </c>
      <c r="P97" s="211">
        <v>21</v>
      </c>
      <c r="Q97" s="202"/>
      <c r="R97" s="202"/>
    </row>
    <row r="98" spans="1:18" x14ac:dyDescent="0.25">
      <c r="A98" s="187" t="s">
        <v>85</v>
      </c>
      <c r="B98" s="211">
        <f t="shared" si="21"/>
        <v>77</v>
      </c>
      <c r="C98" s="211">
        <v>0</v>
      </c>
      <c r="D98" s="211">
        <v>0</v>
      </c>
      <c r="E98" s="211">
        <v>0</v>
      </c>
      <c r="F98" s="211">
        <v>0</v>
      </c>
      <c r="G98" s="211">
        <v>0</v>
      </c>
      <c r="H98" s="211">
        <v>6</v>
      </c>
      <c r="I98" s="211">
        <v>1</v>
      </c>
      <c r="J98" s="211">
        <v>2</v>
      </c>
      <c r="K98" s="211">
        <v>0</v>
      </c>
      <c r="L98" s="211">
        <v>25</v>
      </c>
      <c r="M98" s="211">
        <v>40</v>
      </c>
      <c r="N98" s="211">
        <v>0</v>
      </c>
      <c r="O98" s="211">
        <v>1</v>
      </c>
      <c r="P98" s="211">
        <v>2</v>
      </c>
      <c r="Q98" s="202"/>
      <c r="R98" s="202"/>
    </row>
    <row r="99" spans="1:18" x14ac:dyDescent="0.25">
      <c r="A99" s="188"/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02"/>
      <c r="R99" s="202"/>
    </row>
    <row r="100" spans="1:18" x14ac:dyDescent="0.25">
      <c r="A100" s="185" t="s">
        <v>69</v>
      </c>
      <c r="B100" s="210">
        <f>SUM(B101:B105)</f>
        <v>585</v>
      </c>
      <c r="C100" s="210">
        <f t="shared" ref="C100:P100" si="22">SUM(C101:C105)</f>
        <v>1</v>
      </c>
      <c r="D100" s="210">
        <f t="shared" si="22"/>
        <v>0</v>
      </c>
      <c r="E100" s="210">
        <f t="shared" si="22"/>
        <v>0</v>
      </c>
      <c r="F100" s="210">
        <f t="shared" si="22"/>
        <v>0</v>
      </c>
      <c r="G100" s="210">
        <f t="shared" si="22"/>
        <v>0</v>
      </c>
      <c r="H100" s="210">
        <f t="shared" si="22"/>
        <v>136</v>
      </c>
      <c r="I100" s="210">
        <f t="shared" si="22"/>
        <v>11</v>
      </c>
      <c r="J100" s="210">
        <f t="shared" si="22"/>
        <v>7</v>
      </c>
      <c r="K100" s="210">
        <f t="shared" si="22"/>
        <v>0</v>
      </c>
      <c r="L100" s="210">
        <f t="shared" si="22"/>
        <v>97</v>
      </c>
      <c r="M100" s="210">
        <f t="shared" si="22"/>
        <v>159</v>
      </c>
      <c r="N100" s="210">
        <f t="shared" si="22"/>
        <v>7</v>
      </c>
      <c r="O100" s="210">
        <f t="shared" si="22"/>
        <v>1</v>
      </c>
      <c r="P100" s="210">
        <f t="shared" si="22"/>
        <v>166</v>
      </c>
      <c r="Q100" s="202"/>
      <c r="R100" s="202"/>
    </row>
    <row r="101" spans="1:18" x14ac:dyDescent="0.25">
      <c r="A101" s="186" t="s">
        <v>165</v>
      </c>
      <c r="B101" s="211">
        <f t="shared" ref="B101:B105" si="23">SUM(C101:AH101)</f>
        <v>295</v>
      </c>
      <c r="C101" s="211">
        <v>0</v>
      </c>
      <c r="D101" s="211">
        <v>0</v>
      </c>
      <c r="E101" s="211">
        <v>0</v>
      </c>
      <c r="F101" s="211">
        <v>0</v>
      </c>
      <c r="G101" s="211">
        <v>0</v>
      </c>
      <c r="H101" s="211">
        <v>110</v>
      </c>
      <c r="I101" s="211">
        <v>9</v>
      </c>
      <c r="J101" s="211">
        <v>7</v>
      </c>
      <c r="K101" s="211">
        <v>0</v>
      </c>
      <c r="L101" s="211">
        <v>37</v>
      </c>
      <c r="M101" s="211">
        <v>7</v>
      </c>
      <c r="N101" s="211">
        <v>3</v>
      </c>
      <c r="O101" s="211">
        <v>0</v>
      </c>
      <c r="P101" s="211">
        <v>122</v>
      </c>
      <c r="Q101" s="202"/>
      <c r="R101" s="202"/>
    </row>
    <row r="102" spans="1:18" x14ac:dyDescent="0.25">
      <c r="A102" s="186" t="s">
        <v>264</v>
      </c>
      <c r="B102" s="211">
        <f t="shared" si="23"/>
        <v>58</v>
      </c>
      <c r="C102" s="211">
        <v>1</v>
      </c>
      <c r="D102" s="211">
        <v>0</v>
      </c>
      <c r="E102" s="211">
        <v>0</v>
      </c>
      <c r="F102" s="211">
        <v>0</v>
      </c>
      <c r="G102" s="211">
        <v>0</v>
      </c>
      <c r="H102" s="211">
        <v>4</v>
      </c>
      <c r="I102" s="211">
        <v>1</v>
      </c>
      <c r="J102" s="211">
        <v>0</v>
      </c>
      <c r="K102" s="211">
        <v>0</v>
      </c>
      <c r="L102" s="211">
        <v>22</v>
      </c>
      <c r="M102" s="211">
        <v>22</v>
      </c>
      <c r="N102" s="211">
        <v>3</v>
      </c>
      <c r="O102" s="211">
        <v>1</v>
      </c>
      <c r="P102" s="211">
        <v>4</v>
      </c>
      <c r="Q102" s="202"/>
      <c r="R102" s="202"/>
    </row>
    <row r="103" spans="1:18" x14ac:dyDescent="0.25">
      <c r="A103" s="186" t="s">
        <v>30</v>
      </c>
      <c r="B103" s="211">
        <f t="shared" si="23"/>
        <v>31</v>
      </c>
      <c r="C103" s="211">
        <v>0</v>
      </c>
      <c r="D103" s="211">
        <v>0</v>
      </c>
      <c r="E103" s="211">
        <v>0</v>
      </c>
      <c r="F103" s="211">
        <v>0</v>
      </c>
      <c r="G103" s="211">
        <v>0</v>
      </c>
      <c r="H103" s="211">
        <v>9</v>
      </c>
      <c r="I103" s="211">
        <v>0</v>
      </c>
      <c r="J103" s="211">
        <v>0</v>
      </c>
      <c r="K103" s="211">
        <v>0</v>
      </c>
      <c r="L103" s="211">
        <v>5</v>
      </c>
      <c r="M103" s="211">
        <v>1</v>
      </c>
      <c r="N103" s="211">
        <v>0</v>
      </c>
      <c r="O103" s="211">
        <v>0</v>
      </c>
      <c r="P103" s="211">
        <v>16</v>
      </c>
      <c r="Q103" s="202"/>
      <c r="R103" s="202"/>
    </row>
    <row r="104" spans="1:18" x14ac:dyDescent="0.25">
      <c r="A104" s="186" t="s">
        <v>265</v>
      </c>
      <c r="B104" s="211">
        <f t="shared" si="23"/>
        <v>91</v>
      </c>
      <c r="C104" s="211">
        <v>0</v>
      </c>
      <c r="D104" s="211">
        <v>0</v>
      </c>
      <c r="E104" s="211">
        <v>0</v>
      </c>
      <c r="F104" s="211">
        <v>0</v>
      </c>
      <c r="G104" s="211">
        <v>0</v>
      </c>
      <c r="H104" s="211">
        <v>10</v>
      </c>
      <c r="I104" s="211">
        <v>1</v>
      </c>
      <c r="J104" s="211">
        <v>0</v>
      </c>
      <c r="K104" s="211">
        <v>0</v>
      </c>
      <c r="L104" s="211">
        <v>31</v>
      </c>
      <c r="M104" s="211">
        <v>25</v>
      </c>
      <c r="N104" s="211">
        <v>0</v>
      </c>
      <c r="O104" s="211">
        <v>0</v>
      </c>
      <c r="P104" s="211">
        <v>24</v>
      </c>
      <c r="Q104" s="202"/>
      <c r="R104" s="202"/>
    </row>
    <row r="105" spans="1:18" x14ac:dyDescent="0.25">
      <c r="A105" s="186" t="s">
        <v>46</v>
      </c>
      <c r="B105" s="211">
        <f t="shared" si="23"/>
        <v>110</v>
      </c>
      <c r="C105" s="211">
        <v>0</v>
      </c>
      <c r="D105" s="211">
        <v>0</v>
      </c>
      <c r="E105" s="211">
        <v>0</v>
      </c>
      <c r="F105" s="211">
        <v>0</v>
      </c>
      <c r="G105" s="211">
        <v>0</v>
      </c>
      <c r="H105" s="211">
        <v>3</v>
      </c>
      <c r="I105" s="211">
        <v>0</v>
      </c>
      <c r="J105" s="211">
        <v>0</v>
      </c>
      <c r="K105" s="211">
        <v>0</v>
      </c>
      <c r="L105" s="211">
        <v>2</v>
      </c>
      <c r="M105" s="211">
        <v>104</v>
      </c>
      <c r="N105" s="211">
        <v>1</v>
      </c>
      <c r="O105" s="211">
        <v>0</v>
      </c>
      <c r="P105" s="211">
        <v>0</v>
      </c>
      <c r="Q105" s="202"/>
      <c r="R105" s="202"/>
    </row>
    <row r="106" spans="1:18" x14ac:dyDescent="0.25">
      <c r="A106" s="190"/>
      <c r="B106" s="210"/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02"/>
      <c r="R106" s="202"/>
    </row>
    <row r="107" spans="1:18" x14ac:dyDescent="0.25">
      <c r="A107" s="191" t="s">
        <v>70</v>
      </c>
      <c r="B107" s="210">
        <f>SUM(B108:B110)</f>
        <v>528</v>
      </c>
      <c r="C107" s="210">
        <f t="shared" ref="C107:P107" si="24">SUM(C108:C110)</f>
        <v>2</v>
      </c>
      <c r="D107" s="210">
        <f t="shared" si="24"/>
        <v>0</v>
      </c>
      <c r="E107" s="210">
        <f t="shared" si="24"/>
        <v>0</v>
      </c>
      <c r="F107" s="210">
        <f t="shared" si="24"/>
        <v>0</v>
      </c>
      <c r="G107" s="210">
        <f t="shared" si="24"/>
        <v>0</v>
      </c>
      <c r="H107" s="210">
        <f t="shared" si="24"/>
        <v>10</v>
      </c>
      <c r="I107" s="210">
        <f t="shared" si="24"/>
        <v>2</v>
      </c>
      <c r="J107" s="210">
        <f t="shared" si="24"/>
        <v>1</v>
      </c>
      <c r="K107" s="210">
        <f t="shared" si="24"/>
        <v>0</v>
      </c>
      <c r="L107" s="210">
        <f t="shared" si="24"/>
        <v>106</v>
      </c>
      <c r="M107" s="210">
        <f t="shared" si="24"/>
        <v>394</v>
      </c>
      <c r="N107" s="210">
        <f t="shared" si="24"/>
        <v>10</v>
      </c>
      <c r="O107" s="210">
        <f t="shared" si="24"/>
        <v>1</v>
      </c>
      <c r="P107" s="210">
        <f t="shared" si="24"/>
        <v>2</v>
      </c>
      <c r="Q107" s="202"/>
      <c r="R107" s="202"/>
    </row>
    <row r="108" spans="1:18" x14ac:dyDescent="0.25">
      <c r="A108" s="186" t="s">
        <v>166</v>
      </c>
      <c r="B108" s="211">
        <f t="shared" ref="B108:B110" si="25">SUM(C108:AH108)</f>
        <v>84</v>
      </c>
      <c r="C108" s="211">
        <v>0</v>
      </c>
      <c r="D108" s="211">
        <v>0</v>
      </c>
      <c r="E108" s="211">
        <v>0</v>
      </c>
      <c r="F108" s="211">
        <v>0</v>
      </c>
      <c r="G108" s="211">
        <v>0</v>
      </c>
      <c r="H108" s="211">
        <v>4</v>
      </c>
      <c r="I108" s="211">
        <v>1</v>
      </c>
      <c r="J108" s="211">
        <v>0</v>
      </c>
      <c r="K108" s="211">
        <v>0</v>
      </c>
      <c r="L108" s="211">
        <v>31</v>
      </c>
      <c r="M108" s="211">
        <v>43</v>
      </c>
      <c r="N108" s="211">
        <v>5</v>
      </c>
      <c r="O108" s="211">
        <v>0</v>
      </c>
      <c r="P108" s="211">
        <v>0</v>
      </c>
      <c r="Q108" s="202"/>
      <c r="R108" s="202"/>
    </row>
    <row r="109" spans="1:18" x14ac:dyDescent="0.25">
      <c r="A109" s="186" t="s">
        <v>266</v>
      </c>
      <c r="B109" s="211">
        <f t="shared" si="25"/>
        <v>111</v>
      </c>
      <c r="C109" s="211">
        <v>2</v>
      </c>
      <c r="D109" s="211">
        <v>0</v>
      </c>
      <c r="E109" s="211">
        <v>0</v>
      </c>
      <c r="F109" s="211">
        <v>0</v>
      </c>
      <c r="G109" s="211">
        <v>0</v>
      </c>
      <c r="H109" s="211">
        <v>2</v>
      </c>
      <c r="I109" s="211">
        <v>0</v>
      </c>
      <c r="J109" s="211">
        <v>1</v>
      </c>
      <c r="K109" s="211">
        <v>0</v>
      </c>
      <c r="L109" s="211">
        <v>62</v>
      </c>
      <c r="M109" s="211">
        <v>41</v>
      </c>
      <c r="N109" s="211">
        <v>1</v>
      </c>
      <c r="O109" s="211">
        <v>1</v>
      </c>
      <c r="P109" s="211">
        <v>1</v>
      </c>
      <c r="Q109" s="202"/>
      <c r="R109" s="202"/>
    </row>
    <row r="110" spans="1:18" x14ac:dyDescent="0.25">
      <c r="A110" s="186" t="s">
        <v>267</v>
      </c>
      <c r="B110" s="211">
        <f t="shared" si="25"/>
        <v>333</v>
      </c>
      <c r="C110" s="211">
        <v>0</v>
      </c>
      <c r="D110" s="211">
        <v>0</v>
      </c>
      <c r="E110" s="211">
        <v>0</v>
      </c>
      <c r="F110" s="211">
        <v>0</v>
      </c>
      <c r="G110" s="211">
        <v>0</v>
      </c>
      <c r="H110" s="211">
        <v>4</v>
      </c>
      <c r="I110" s="211">
        <v>1</v>
      </c>
      <c r="J110" s="211">
        <v>0</v>
      </c>
      <c r="K110" s="211">
        <v>0</v>
      </c>
      <c r="L110" s="211">
        <v>13</v>
      </c>
      <c r="M110" s="211">
        <v>310</v>
      </c>
      <c r="N110" s="211">
        <v>4</v>
      </c>
      <c r="O110" s="211">
        <v>0</v>
      </c>
      <c r="P110" s="211">
        <v>1</v>
      </c>
      <c r="Q110" s="202"/>
      <c r="R110" s="202"/>
    </row>
    <row r="111" spans="1:18" x14ac:dyDescent="0.25">
      <c r="A111" s="188"/>
      <c r="B111" s="210"/>
      <c r="C111" s="211"/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202"/>
      <c r="R111" s="202"/>
    </row>
    <row r="112" spans="1:18" x14ac:dyDescent="0.25">
      <c r="A112" s="191" t="s">
        <v>71</v>
      </c>
      <c r="B112" s="210">
        <f>SUM(B113:B115)</f>
        <v>1368</v>
      </c>
      <c r="C112" s="210">
        <f t="shared" ref="C112:P112" si="26">SUM(C113:C115)</f>
        <v>4</v>
      </c>
      <c r="D112" s="210">
        <f t="shared" si="26"/>
        <v>0</v>
      </c>
      <c r="E112" s="210">
        <f t="shared" si="26"/>
        <v>0</v>
      </c>
      <c r="F112" s="210">
        <f t="shared" si="26"/>
        <v>0</v>
      </c>
      <c r="G112" s="210">
        <f t="shared" si="26"/>
        <v>2</v>
      </c>
      <c r="H112" s="210">
        <f t="shared" si="26"/>
        <v>298</v>
      </c>
      <c r="I112" s="210">
        <f t="shared" si="26"/>
        <v>5</v>
      </c>
      <c r="J112" s="210">
        <f t="shared" si="26"/>
        <v>52</v>
      </c>
      <c r="K112" s="210">
        <f t="shared" si="26"/>
        <v>0</v>
      </c>
      <c r="L112" s="210">
        <f t="shared" si="26"/>
        <v>90</v>
      </c>
      <c r="M112" s="210">
        <f t="shared" si="26"/>
        <v>776</v>
      </c>
      <c r="N112" s="210">
        <f t="shared" si="26"/>
        <v>16</v>
      </c>
      <c r="O112" s="210">
        <f t="shared" si="26"/>
        <v>5</v>
      </c>
      <c r="P112" s="210">
        <f t="shared" si="26"/>
        <v>120</v>
      </c>
      <c r="Q112" s="202"/>
      <c r="R112" s="202"/>
    </row>
    <row r="113" spans="1:18" x14ac:dyDescent="0.25">
      <c r="A113" s="186" t="s">
        <v>167</v>
      </c>
      <c r="B113" s="211">
        <f t="shared" ref="B113:B114" si="27">SUM(C113:AH113)</f>
        <v>676</v>
      </c>
      <c r="C113" s="211">
        <v>0</v>
      </c>
      <c r="D113" s="211">
        <v>0</v>
      </c>
      <c r="E113" s="211">
        <v>0</v>
      </c>
      <c r="F113" s="211">
        <v>0</v>
      </c>
      <c r="G113" s="211">
        <v>0</v>
      </c>
      <c r="H113" s="211">
        <v>148</v>
      </c>
      <c r="I113" s="211">
        <v>1</v>
      </c>
      <c r="J113" s="211">
        <v>2</v>
      </c>
      <c r="K113" s="211">
        <v>0</v>
      </c>
      <c r="L113" s="211">
        <v>61</v>
      </c>
      <c r="M113" s="211">
        <v>448</v>
      </c>
      <c r="N113" s="211">
        <v>8</v>
      </c>
      <c r="O113" s="211">
        <v>1</v>
      </c>
      <c r="P113" s="211">
        <v>7</v>
      </c>
      <c r="Q113" s="202"/>
      <c r="R113" s="202"/>
    </row>
    <row r="114" spans="1:18" x14ac:dyDescent="0.25">
      <c r="A114" s="186" t="s">
        <v>84</v>
      </c>
      <c r="B114" s="211">
        <f t="shared" si="27"/>
        <v>337</v>
      </c>
      <c r="C114" s="211">
        <v>4</v>
      </c>
      <c r="D114" s="211">
        <v>0</v>
      </c>
      <c r="E114" s="211">
        <v>0</v>
      </c>
      <c r="F114" s="211">
        <v>0</v>
      </c>
      <c r="G114" s="211">
        <v>2</v>
      </c>
      <c r="H114" s="211">
        <v>115</v>
      </c>
      <c r="I114" s="211">
        <v>4</v>
      </c>
      <c r="J114" s="211">
        <v>45</v>
      </c>
      <c r="K114" s="211">
        <v>0</v>
      </c>
      <c r="L114" s="211">
        <v>16</v>
      </c>
      <c r="M114" s="211">
        <v>40</v>
      </c>
      <c r="N114" s="211">
        <v>4</v>
      </c>
      <c r="O114" s="211">
        <v>1</v>
      </c>
      <c r="P114" s="211">
        <v>106</v>
      </c>
      <c r="Q114" s="202"/>
      <c r="R114" s="202"/>
    </row>
    <row r="115" spans="1:18" x14ac:dyDescent="0.25">
      <c r="A115" s="204" t="s">
        <v>268</v>
      </c>
      <c r="B115" s="214">
        <f>SUM(C115:AH115)</f>
        <v>355</v>
      </c>
      <c r="C115" s="214">
        <v>0</v>
      </c>
      <c r="D115" s="214">
        <v>0</v>
      </c>
      <c r="E115" s="214">
        <v>0</v>
      </c>
      <c r="F115" s="214">
        <v>0</v>
      </c>
      <c r="G115" s="214">
        <v>0</v>
      </c>
      <c r="H115" s="214">
        <v>35</v>
      </c>
      <c r="I115" s="214">
        <v>0</v>
      </c>
      <c r="J115" s="214">
        <v>5</v>
      </c>
      <c r="K115" s="214">
        <v>0</v>
      </c>
      <c r="L115" s="214">
        <v>13</v>
      </c>
      <c r="M115" s="214">
        <v>288</v>
      </c>
      <c r="N115" s="214">
        <v>4</v>
      </c>
      <c r="O115" s="214">
        <v>3</v>
      </c>
      <c r="P115" s="214">
        <v>7</v>
      </c>
      <c r="Q115" s="202"/>
      <c r="R115" s="202"/>
    </row>
    <row r="116" spans="1:18" x14ac:dyDescent="0.25">
      <c r="A116" s="205" t="s">
        <v>308</v>
      </c>
      <c r="B116" s="206"/>
      <c r="C116" s="206"/>
      <c r="D116" s="206"/>
      <c r="E116" s="206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2"/>
      <c r="R116" s="202"/>
    </row>
    <row r="117" spans="1:18" x14ac:dyDescent="0.25">
      <c r="A117" s="186" t="s">
        <v>169</v>
      </c>
      <c r="B117" s="206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2"/>
      <c r="R117" s="202"/>
    </row>
    <row r="118" spans="1:18" hidden="1" x14ac:dyDescent="0.25">
      <c r="A118" s="215"/>
      <c r="B118" s="206"/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2"/>
      <c r="R118" s="202"/>
    </row>
    <row r="119" spans="1:18" hidden="1" x14ac:dyDescent="0.25">
      <c r="A119" s="207"/>
    </row>
    <row r="121" spans="1:18" ht="15" hidden="1" customHeight="1" x14ac:dyDescent="0.25"/>
  </sheetData>
  <mergeCells count="7">
    <mergeCell ref="A3:P3"/>
    <mergeCell ref="A4:P4"/>
    <mergeCell ref="A5:P5"/>
    <mergeCell ref="A6:P6"/>
    <mergeCell ref="A8:A9"/>
    <mergeCell ref="B8:B9"/>
    <mergeCell ref="C8:P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5FC03-F135-4EFD-AFA3-5505559B9C66}">
  <dimension ref="A1:AG105"/>
  <sheetViews>
    <sheetView zoomScale="70" zoomScaleNormal="70" workbookViewId="0">
      <selection activeCell="A41" sqref="A41"/>
    </sheetView>
  </sheetViews>
  <sheetFormatPr baseColWidth="10" defaultColWidth="0" defaultRowHeight="15.75" zeroHeight="1" x14ac:dyDescent="0.25"/>
  <cols>
    <col min="1" max="1" width="98.28515625" style="279" bestFit="1" customWidth="1"/>
    <col min="2" max="2" width="11.42578125" style="279" customWidth="1"/>
    <col min="3" max="33" width="17.5703125" style="279" customWidth="1"/>
    <col min="34" max="16384" width="11.42578125" style="279" hidden="1"/>
  </cols>
  <sheetData>
    <row r="1" spans="1:33" x14ac:dyDescent="0.25">
      <c r="A1" s="277" t="s">
        <v>49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5"/>
      <c r="AA1" s="275"/>
      <c r="AB1" s="275"/>
      <c r="AC1" s="275"/>
      <c r="AD1" s="275"/>
      <c r="AE1" s="275"/>
      <c r="AF1" s="275"/>
      <c r="AG1" s="275"/>
    </row>
    <row r="2" spans="1:33" x14ac:dyDescent="0.25">
      <c r="A2" s="280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5"/>
      <c r="AA2" s="275"/>
      <c r="AB2" s="275"/>
      <c r="AC2" s="275"/>
      <c r="AD2" s="275"/>
      <c r="AE2" s="275"/>
      <c r="AF2" s="275"/>
      <c r="AG2" s="275"/>
    </row>
    <row r="3" spans="1:33" x14ac:dyDescent="0.25">
      <c r="A3" s="281" t="s">
        <v>102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75"/>
      <c r="AA3" s="275"/>
      <c r="AB3" s="275"/>
      <c r="AC3" s="275"/>
      <c r="AD3" s="275"/>
      <c r="AE3" s="275"/>
      <c r="AF3" s="275"/>
      <c r="AG3" s="275"/>
    </row>
    <row r="4" spans="1:33" x14ac:dyDescent="0.25">
      <c r="A4" s="281" t="s">
        <v>42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75"/>
      <c r="AA4" s="275"/>
      <c r="AB4" s="275"/>
      <c r="AC4" s="275"/>
      <c r="AD4" s="275"/>
      <c r="AE4" s="275"/>
      <c r="AF4" s="275"/>
      <c r="AG4" s="275"/>
    </row>
    <row r="5" spans="1:33" x14ac:dyDescent="0.25">
      <c r="A5" s="281" t="s">
        <v>104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75"/>
      <c r="AA5" s="275"/>
      <c r="AB5" s="275"/>
      <c r="AC5" s="275"/>
      <c r="AD5" s="275"/>
      <c r="AE5" s="275"/>
      <c r="AF5" s="275"/>
      <c r="AG5" s="275"/>
    </row>
    <row r="6" spans="1:33" x14ac:dyDescent="0.25">
      <c r="A6" s="281" t="s">
        <v>223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75"/>
      <c r="AA6" s="275"/>
      <c r="AB6" s="275"/>
      <c r="AC6" s="275"/>
      <c r="AD6" s="275"/>
      <c r="AE6" s="275"/>
      <c r="AF6" s="275"/>
      <c r="AG6" s="275"/>
    </row>
    <row r="7" spans="1:33" x14ac:dyDescent="0.25">
      <c r="A7" s="282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3"/>
      <c r="X7" s="283"/>
      <c r="Y7" s="283"/>
      <c r="Z7" s="284"/>
      <c r="AA7" s="284"/>
      <c r="AB7" s="284"/>
      <c r="AC7" s="284"/>
      <c r="AD7" s="284"/>
      <c r="AE7" s="284"/>
      <c r="AF7" s="284"/>
      <c r="AG7" s="284"/>
    </row>
    <row r="8" spans="1:33" x14ac:dyDescent="0.25">
      <c r="A8" s="285" t="s">
        <v>43</v>
      </c>
      <c r="B8" s="286" t="s">
        <v>22</v>
      </c>
      <c r="C8" s="287" t="s">
        <v>92</v>
      </c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307"/>
      <c r="P8" s="287" t="s">
        <v>170</v>
      </c>
      <c r="Q8" s="288"/>
      <c r="R8" s="288"/>
      <c r="S8" s="288"/>
      <c r="T8" s="288"/>
      <c r="U8" s="288"/>
      <c r="V8" s="307"/>
      <c r="W8" s="287" t="s">
        <v>99</v>
      </c>
      <c r="X8" s="288"/>
      <c r="Y8" s="288"/>
      <c r="Z8" s="288"/>
      <c r="AA8" s="288"/>
      <c r="AB8" s="288"/>
      <c r="AC8" s="288"/>
      <c r="AD8" s="288"/>
      <c r="AE8" s="288"/>
      <c r="AF8" s="288"/>
      <c r="AG8" s="307"/>
    </row>
    <row r="9" spans="1:33" ht="47.25" x14ac:dyDescent="0.25">
      <c r="A9" s="289"/>
      <c r="B9" s="290"/>
      <c r="C9" s="291" t="s">
        <v>150</v>
      </c>
      <c r="D9" s="291" t="s">
        <v>312</v>
      </c>
      <c r="E9" s="291" t="s">
        <v>313</v>
      </c>
      <c r="F9" s="291" t="s">
        <v>91</v>
      </c>
      <c r="G9" s="291" t="s">
        <v>87</v>
      </c>
      <c r="H9" s="291" t="s">
        <v>88</v>
      </c>
      <c r="I9" s="291" t="s">
        <v>314</v>
      </c>
      <c r="J9" s="291" t="s">
        <v>315</v>
      </c>
      <c r="K9" s="291" t="s">
        <v>89</v>
      </c>
      <c r="L9" s="291" t="s">
        <v>86</v>
      </c>
      <c r="M9" s="291" t="s">
        <v>316</v>
      </c>
      <c r="N9" s="291" t="s">
        <v>317</v>
      </c>
      <c r="O9" s="291" t="s">
        <v>90</v>
      </c>
      <c r="P9" s="291" t="s">
        <v>150</v>
      </c>
      <c r="Q9" s="291" t="s">
        <v>313</v>
      </c>
      <c r="R9" s="291" t="s">
        <v>88</v>
      </c>
      <c r="S9" s="291" t="s">
        <v>89</v>
      </c>
      <c r="T9" s="291" t="s">
        <v>86</v>
      </c>
      <c r="U9" s="291" t="s">
        <v>316</v>
      </c>
      <c r="V9" s="291" t="s">
        <v>90</v>
      </c>
      <c r="W9" s="291" t="s">
        <v>150</v>
      </c>
      <c r="X9" s="291" t="s">
        <v>312</v>
      </c>
      <c r="Y9" s="291" t="s">
        <v>313</v>
      </c>
      <c r="Z9" s="291" t="s">
        <v>87</v>
      </c>
      <c r="AA9" s="291" t="s">
        <v>88</v>
      </c>
      <c r="AB9" s="291" t="s">
        <v>314</v>
      </c>
      <c r="AC9" s="291" t="s">
        <v>89</v>
      </c>
      <c r="AD9" s="291" t="s">
        <v>86</v>
      </c>
      <c r="AE9" s="291" t="s">
        <v>316</v>
      </c>
      <c r="AF9" s="291" t="s">
        <v>317</v>
      </c>
      <c r="AG9" s="291" t="s">
        <v>90</v>
      </c>
    </row>
    <row r="10" spans="1:33" x14ac:dyDescent="0.25">
      <c r="A10" s="282"/>
      <c r="B10" s="292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</row>
    <row r="11" spans="1:33" x14ac:dyDescent="0.25">
      <c r="A11" s="294" t="s">
        <v>22</v>
      </c>
      <c r="B11" s="295">
        <f>+B13+B21+B24+B29+B32+B40+B47+B55+B62+B68+B76+B86+B90+B96+B101</f>
        <v>32489</v>
      </c>
      <c r="C11" s="295">
        <f>+C13+C21+C24+C29+C32+C40+C47+C55+C62+C68+C76+C86+C90+C96+C101</f>
        <v>2276</v>
      </c>
      <c r="D11" s="295">
        <f>+D13+D21+D24+D29+D32+D40+D47+D55+D62+D68+D76+D86+D90+D96+D101</f>
        <v>39</v>
      </c>
      <c r="E11" s="295">
        <f>+E13+E21+E24+E29+E32+E40+E47+E55+E62+E68+E76+E86+E90+E96+E101</f>
        <v>2041</v>
      </c>
      <c r="F11" s="295">
        <f>+F13+F21+F24+F29+F32+F40+F47+F55+F62+F68+F76+F86+F90+F96+F101</f>
        <v>1</v>
      </c>
      <c r="G11" s="295">
        <f>+G13+G21+G24+G29+G32+G40+G47+G55+G62+G68+G76+G86+G90+G96+G101</f>
        <v>14</v>
      </c>
      <c r="H11" s="295">
        <f>+H13+H21+H24+H29+H32+H40+H47+H55+H62+H68+H76+H86+H90+H96+H101</f>
        <v>396</v>
      </c>
      <c r="I11" s="295">
        <f>+I13+I21+I24+I29+I32+I40+I47+I55+I62+I68+I76+I86+I90+I96+I101</f>
        <v>173</v>
      </c>
      <c r="J11" s="295">
        <f>+J13+J21+J24+J29+J32+J40+J47+J55+J62+J68+J76+J86+J90+J96+J101</f>
        <v>15</v>
      </c>
      <c r="K11" s="295">
        <f>+K13+K21+K24+K29+K32+K40+K47+K55+K62+K68+K76+K86+K90+K96+K101</f>
        <v>268</v>
      </c>
      <c r="L11" s="295">
        <f>+L13+L21+L24+L29+L32+L40+L47+L55+L62+L68+L76+L86+L90+L96+L101</f>
        <v>1643</v>
      </c>
      <c r="M11" s="295">
        <f>+M13+M21+M24+M29+M32+M40+M47+M55+M62+M68+M76+M86+M90+M96+M101</f>
        <v>1199</v>
      </c>
      <c r="N11" s="295">
        <f>+N13+N21+N24+N29+N32+N40+N47+N55+N62+N68+N76+N86+N90+N96+N101</f>
        <v>18</v>
      </c>
      <c r="O11" s="295">
        <f>+O13+O21+O24+O29+O32+O40+O47+O55+O62+O68+O76+O86+O90+O96+O101</f>
        <v>1399</v>
      </c>
      <c r="P11" s="295">
        <f>+P13+P21+P24+P29+P32+P40+P47+P55+P62+P68+P76+P86+P90+P96+P101</f>
        <v>42</v>
      </c>
      <c r="Q11" s="295">
        <f>+Q13+Q21+Q24+Q29+Q32+Q40+Q47+Q55+Q62+Q68+Q76+Q86+Q90+Q96+Q101</f>
        <v>4</v>
      </c>
      <c r="R11" s="295">
        <f>+R13+R21+R24+R29+R32+R40+R47+R55+R62+R68+R76+R86+R90+R96+R101</f>
        <v>1</v>
      </c>
      <c r="S11" s="295">
        <f>+S13+S21+S24+S29+S32+S40+S47+S55+S62+S68+S76+S86+S90+S96+S101</f>
        <v>4</v>
      </c>
      <c r="T11" s="295">
        <f>+T13+T21+T24+T29+T32+T40+T47+T55+T62+T68+T76+T86+T90+T96+T101</f>
        <v>8</v>
      </c>
      <c r="U11" s="295">
        <f>+U13+U21+U24+U29+U32+U40+U47+U55+U62+U68+U76+U86+U90+U96+U101</f>
        <v>2</v>
      </c>
      <c r="V11" s="295">
        <f>+V13+V21+V24+V29+V32+V40+V47+V55+V62+V68+V76+V86+V90+V96+V101</f>
        <v>119</v>
      </c>
      <c r="W11" s="295">
        <f>+W13+W21+W24+W29+W32+W40+W47+W55+W62+W68+W76+W86+W90+W96+W101</f>
        <v>4612</v>
      </c>
      <c r="X11" s="295">
        <f>+X13+X21+X24+X29+X32+X40+X47+X55+X62+X68+X76+X86+X90+X96+X101</f>
        <v>121</v>
      </c>
      <c r="Y11" s="295">
        <f>+Y13+Y21+Y24+Y29+Y32+Y40+Y47+Y55+Y62+Y68+Y76+Y86+Y90+Y96+Y101</f>
        <v>2458</v>
      </c>
      <c r="Z11" s="295">
        <f>+Z13+Z21+Z24+Z29+Z32+Z40+Z47+Z55+Z62+Z68+Z76+Z86+Z90+Z96+Z101</f>
        <v>2</v>
      </c>
      <c r="AA11" s="295">
        <f>+AA13+AA21+AA24+AA29+AA32+AA40+AA47+AA55+AA62+AA68+AA76+AA86+AA90+AA96+AA101</f>
        <v>223</v>
      </c>
      <c r="AB11" s="295">
        <f>+AB13+AB21+AB24+AB29+AB32+AB40+AB47+AB55+AB62+AB68+AB76+AB86+AB90+AB96+AB101</f>
        <v>75</v>
      </c>
      <c r="AC11" s="295">
        <f>+AC13+AC21+AC24+AC29+AC32+AC40+AC47+AC55+AC62+AC68+AC76+AC86+AC90+AC96+AC101</f>
        <v>174</v>
      </c>
      <c r="AD11" s="295">
        <f>+AD13+AD21+AD24+AD29+AD32+AD40+AD47+AD55+AD62+AD68+AD76+AD86+AD90+AD96+AD101</f>
        <v>6779</v>
      </c>
      <c r="AE11" s="295">
        <f>+AE13+AE21+AE24+AE29+AE32+AE40+AE47+AE55+AE62+AE68+AE76+AE86+AE90+AE96+AE101</f>
        <v>4192</v>
      </c>
      <c r="AF11" s="295">
        <f>+AF13+AF21+AF24+AF29+AF32+AF40+AF47+AF55+AF62+AF68+AF76+AF86+AF90+AF96+AF101</f>
        <v>56</v>
      </c>
      <c r="AG11" s="295">
        <f>+AG13+AG21+AG24+AG29+AG32+AG40+AG47+AG55+AG62+AG68+AG76+AG86+AG90+AG96+AG101</f>
        <v>4135</v>
      </c>
    </row>
    <row r="12" spans="1:33" x14ac:dyDescent="0.25">
      <c r="A12" s="275"/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</row>
    <row r="13" spans="1:33" x14ac:dyDescent="0.25">
      <c r="A13" s="297" t="s">
        <v>57</v>
      </c>
      <c r="B13" s="295">
        <f t="shared" ref="B13:L13" si="0">SUM(B14:B19)</f>
        <v>2998</v>
      </c>
      <c r="C13" s="295">
        <f t="shared" si="0"/>
        <v>210</v>
      </c>
      <c r="D13" s="295">
        <f t="shared" si="0"/>
        <v>9</v>
      </c>
      <c r="E13" s="295">
        <f t="shared" ref="E13" si="1">SUM(E14:E19)</f>
        <v>167</v>
      </c>
      <c r="F13" s="295">
        <f t="shared" si="0"/>
        <v>0</v>
      </c>
      <c r="G13" s="295">
        <f t="shared" si="0"/>
        <v>12</v>
      </c>
      <c r="H13" s="295">
        <f t="shared" si="0"/>
        <v>59</v>
      </c>
      <c r="I13" s="295">
        <f t="shared" ref="I13:J13" si="2">SUM(I14:I19)</f>
        <v>47</v>
      </c>
      <c r="J13" s="295">
        <f t="shared" si="2"/>
        <v>10</v>
      </c>
      <c r="K13" s="295">
        <f t="shared" si="0"/>
        <v>27</v>
      </c>
      <c r="L13" s="295">
        <f t="shared" si="0"/>
        <v>92</v>
      </c>
      <c r="M13" s="295">
        <f t="shared" ref="M13:N13" si="3">SUM(M14:M19)</f>
        <v>92</v>
      </c>
      <c r="N13" s="295">
        <f t="shared" si="3"/>
        <v>5</v>
      </c>
      <c r="O13" s="295">
        <f>SUM(O14:O19)</f>
        <v>95</v>
      </c>
      <c r="P13" s="295">
        <f t="shared" ref="P13:AG13" si="4">SUM(P14:P19)</f>
        <v>0</v>
      </c>
      <c r="Q13" s="295">
        <f t="shared" si="4"/>
        <v>0</v>
      </c>
      <c r="R13" s="295">
        <f t="shared" si="4"/>
        <v>0</v>
      </c>
      <c r="S13" s="295">
        <f t="shared" si="4"/>
        <v>0</v>
      </c>
      <c r="T13" s="295">
        <f t="shared" si="4"/>
        <v>0</v>
      </c>
      <c r="U13" s="295">
        <f t="shared" si="4"/>
        <v>0</v>
      </c>
      <c r="V13" s="295">
        <f t="shared" si="4"/>
        <v>0</v>
      </c>
      <c r="W13" s="295">
        <f t="shared" si="4"/>
        <v>162</v>
      </c>
      <c r="X13" s="295">
        <f t="shared" si="4"/>
        <v>1</v>
      </c>
      <c r="Y13" s="295">
        <f t="shared" si="4"/>
        <v>55</v>
      </c>
      <c r="Z13" s="295">
        <f t="shared" si="4"/>
        <v>0</v>
      </c>
      <c r="AA13" s="295">
        <f t="shared" si="4"/>
        <v>49</v>
      </c>
      <c r="AB13" s="295">
        <f t="shared" si="4"/>
        <v>22</v>
      </c>
      <c r="AC13" s="295">
        <f t="shared" si="4"/>
        <v>39</v>
      </c>
      <c r="AD13" s="295">
        <f t="shared" si="4"/>
        <v>852</v>
      </c>
      <c r="AE13" s="295">
        <f t="shared" si="4"/>
        <v>723</v>
      </c>
      <c r="AF13" s="295">
        <f t="shared" si="4"/>
        <v>0</v>
      </c>
      <c r="AG13" s="295">
        <f t="shared" si="4"/>
        <v>270</v>
      </c>
    </row>
    <row r="14" spans="1:33" x14ac:dyDescent="0.25">
      <c r="A14" s="298" t="s">
        <v>155</v>
      </c>
      <c r="B14" s="296">
        <f>SUM(C14:AG14)</f>
        <v>2273</v>
      </c>
      <c r="C14" s="296">
        <v>123</v>
      </c>
      <c r="D14" s="296">
        <v>0</v>
      </c>
      <c r="E14" s="296">
        <v>106</v>
      </c>
      <c r="F14" s="296">
        <v>0</v>
      </c>
      <c r="G14" s="296">
        <v>12</v>
      </c>
      <c r="H14" s="296">
        <v>31</v>
      </c>
      <c r="I14" s="296">
        <v>21</v>
      </c>
      <c r="J14" s="296">
        <v>0</v>
      </c>
      <c r="K14" s="296">
        <v>16</v>
      </c>
      <c r="L14" s="296">
        <v>62</v>
      </c>
      <c r="M14" s="296">
        <v>62</v>
      </c>
      <c r="N14" s="296">
        <v>0</v>
      </c>
      <c r="O14" s="296">
        <v>1</v>
      </c>
      <c r="P14" s="296">
        <v>0</v>
      </c>
      <c r="Q14" s="296">
        <v>0</v>
      </c>
      <c r="R14" s="296">
        <v>0</v>
      </c>
      <c r="S14" s="296">
        <v>0</v>
      </c>
      <c r="T14" s="296">
        <v>0</v>
      </c>
      <c r="U14" s="296">
        <v>0</v>
      </c>
      <c r="V14" s="296">
        <v>0</v>
      </c>
      <c r="W14" s="296">
        <v>149</v>
      </c>
      <c r="X14" s="296">
        <v>0</v>
      </c>
      <c r="Y14" s="296">
        <v>42</v>
      </c>
      <c r="Z14" s="296">
        <v>0</v>
      </c>
      <c r="AA14" s="296">
        <v>46</v>
      </c>
      <c r="AB14" s="296">
        <v>4</v>
      </c>
      <c r="AC14" s="296">
        <v>36</v>
      </c>
      <c r="AD14" s="296">
        <v>795</v>
      </c>
      <c r="AE14" s="296">
        <v>702</v>
      </c>
      <c r="AF14" s="296">
        <v>0</v>
      </c>
      <c r="AG14" s="296">
        <v>65</v>
      </c>
    </row>
    <row r="15" spans="1:33" x14ac:dyDescent="0.25">
      <c r="A15" s="298" t="s">
        <v>29</v>
      </c>
      <c r="B15" s="296">
        <f>SUM(C15:AG15)</f>
        <v>132</v>
      </c>
      <c r="C15" s="296">
        <v>11</v>
      </c>
      <c r="D15" s="296">
        <v>9</v>
      </c>
      <c r="E15" s="296">
        <v>14</v>
      </c>
      <c r="F15" s="296">
        <v>0</v>
      </c>
      <c r="G15" s="296">
        <v>0</v>
      </c>
      <c r="H15" s="296">
        <v>13</v>
      </c>
      <c r="I15" s="296">
        <v>6</v>
      </c>
      <c r="J15" s="296">
        <v>10</v>
      </c>
      <c r="K15" s="296">
        <v>4</v>
      </c>
      <c r="L15" s="296">
        <v>6</v>
      </c>
      <c r="M15" s="296">
        <v>16</v>
      </c>
      <c r="N15" s="296">
        <v>5</v>
      </c>
      <c r="O15" s="296">
        <v>34</v>
      </c>
      <c r="P15" s="296">
        <v>0</v>
      </c>
      <c r="Q15" s="296">
        <v>0</v>
      </c>
      <c r="R15" s="296">
        <v>0</v>
      </c>
      <c r="S15" s="296">
        <v>0</v>
      </c>
      <c r="T15" s="296">
        <v>0</v>
      </c>
      <c r="U15" s="296">
        <v>0</v>
      </c>
      <c r="V15" s="296">
        <v>0</v>
      </c>
      <c r="W15" s="296">
        <v>0</v>
      </c>
      <c r="X15" s="296">
        <v>1</v>
      </c>
      <c r="Y15" s="296">
        <v>0</v>
      </c>
      <c r="Z15" s="296">
        <v>0</v>
      </c>
      <c r="AA15" s="296">
        <v>0</v>
      </c>
      <c r="AB15" s="296">
        <v>0</v>
      </c>
      <c r="AC15" s="296">
        <v>0</v>
      </c>
      <c r="AD15" s="296">
        <v>0</v>
      </c>
      <c r="AE15" s="296">
        <v>0</v>
      </c>
      <c r="AF15" s="296">
        <v>0</v>
      </c>
      <c r="AG15" s="296">
        <v>3</v>
      </c>
    </row>
    <row r="16" spans="1:33" x14ac:dyDescent="0.25">
      <c r="A16" s="298" t="s">
        <v>72</v>
      </c>
      <c r="B16" s="296">
        <f>SUM(C16:AG16)</f>
        <v>398</v>
      </c>
      <c r="C16" s="296">
        <v>21</v>
      </c>
      <c r="D16" s="296">
        <v>0</v>
      </c>
      <c r="E16" s="296">
        <v>13</v>
      </c>
      <c r="F16" s="296">
        <v>0</v>
      </c>
      <c r="G16" s="296">
        <v>0</v>
      </c>
      <c r="H16" s="296">
        <v>2</v>
      </c>
      <c r="I16" s="296">
        <v>5</v>
      </c>
      <c r="J16" s="296">
        <v>0</v>
      </c>
      <c r="K16" s="296">
        <v>2</v>
      </c>
      <c r="L16" s="296">
        <v>9</v>
      </c>
      <c r="M16" s="296">
        <v>9</v>
      </c>
      <c r="N16" s="296">
        <v>0</v>
      </c>
      <c r="O16" s="296">
        <v>52</v>
      </c>
      <c r="P16" s="296">
        <v>0</v>
      </c>
      <c r="Q16" s="296">
        <v>0</v>
      </c>
      <c r="R16" s="296">
        <v>0</v>
      </c>
      <c r="S16" s="296">
        <v>0</v>
      </c>
      <c r="T16" s="296">
        <v>0</v>
      </c>
      <c r="U16" s="296">
        <v>0</v>
      </c>
      <c r="V16" s="296">
        <v>0</v>
      </c>
      <c r="W16" s="296">
        <v>3</v>
      </c>
      <c r="X16" s="296">
        <v>0</v>
      </c>
      <c r="Y16" s="296">
        <v>5</v>
      </c>
      <c r="Z16" s="296">
        <v>0</v>
      </c>
      <c r="AA16" s="296">
        <v>0</v>
      </c>
      <c r="AB16" s="296">
        <v>14</v>
      </c>
      <c r="AC16" s="296">
        <v>2</v>
      </c>
      <c r="AD16" s="296">
        <v>51</v>
      </c>
      <c r="AE16" s="296">
        <v>12</v>
      </c>
      <c r="AF16" s="296">
        <v>0</v>
      </c>
      <c r="AG16" s="296">
        <v>198</v>
      </c>
    </row>
    <row r="17" spans="1:33" x14ac:dyDescent="0.25">
      <c r="A17" s="275" t="s">
        <v>224</v>
      </c>
      <c r="B17" s="296">
        <f>SUM(C17:AG17)</f>
        <v>45</v>
      </c>
      <c r="C17" s="296">
        <v>12</v>
      </c>
      <c r="D17" s="296">
        <v>0</v>
      </c>
      <c r="E17" s="296">
        <v>4</v>
      </c>
      <c r="F17" s="296">
        <v>0</v>
      </c>
      <c r="G17" s="296">
        <v>0</v>
      </c>
      <c r="H17" s="296">
        <v>4</v>
      </c>
      <c r="I17" s="296">
        <v>0</v>
      </c>
      <c r="J17" s="296">
        <v>0</v>
      </c>
      <c r="K17" s="296">
        <v>1</v>
      </c>
      <c r="L17" s="296">
        <v>3</v>
      </c>
      <c r="M17" s="296">
        <v>0</v>
      </c>
      <c r="N17" s="296">
        <v>0</v>
      </c>
      <c r="O17" s="296">
        <v>1</v>
      </c>
      <c r="P17" s="296">
        <v>0</v>
      </c>
      <c r="Q17" s="296">
        <v>0</v>
      </c>
      <c r="R17" s="296">
        <v>0</v>
      </c>
      <c r="S17" s="296">
        <v>0</v>
      </c>
      <c r="T17" s="296">
        <v>0</v>
      </c>
      <c r="U17" s="296">
        <v>0</v>
      </c>
      <c r="V17" s="296">
        <v>0</v>
      </c>
      <c r="W17" s="296">
        <v>3</v>
      </c>
      <c r="X17" s="296">
        <v>0</v>
      </c>
      <c r="Y17" s="296">
        <v>2</v>
      </c>
      <c r="Z17" s="296">
        <v>0</v>
      </c>
      <c r="AA17" s="296">
        <v>0</v>
      </c>
      <c r="AB17" s="296">
        <v>0</v>
      </c>
      <c r="AC17" s="296">
        <v>0</v>
      </c>
      <c r="AD17" s="296">
        <v>4</v>
      </c>
      <c r="AE17" s="296">
        <v>9</v>
      </c>
      <c r="AF17" s="296">
        <v>0</v>
      </c>
      <c r="AG17" s="296">
        <v>2</v>
      </c>
    </row>
    <row r="18" spans="1:33" x14ac:dyDescent="0.25">
      <c r="A18" s="275" t="s">
        <v>225</v>
      </c>
      <c r="B18" s="296">
        <f>SUM(C18:AG18)</f>
        <v>4</v>
      </c>
      <c r="C18" s="296">
        <v>1</v>
      </c>
      <c r="D18" s="296">
        <v>0</v>
      </c>
      <c r="E18" s="296">
        <v>0</v>
      </c>
      <c r="F18" s="296">
        <v>0</v>
      </c>
      <c r="G18" s="296">
        <v>0</v>
      </c>
      <c r="H18" s="296">
        <v>0</v>
      </c>
      <c r="I18" s="296">
        <v>0</v>
      </c>
      <c r="J18" s="296">
        <v>0</v>
      </c>
      <c r="K18" s="296">
        <v>1</v>
      </c>
      <c r="L18" s="296">
        <v>1</v>
      </c>
      <c r="M18" s="296">
        <v>0</v>
      </c>
      <c r="N18" s="296">
        <v>0</v>
      </c>
      <c r="O18" s="296">
        <v>1</v>
      </c>
      <c r="P18" s="296">
        <v>0</v>
      </c>
      <c r="Q18" s="296">
        <v>0</v>
      </c>
      <c r="R18" s="296">
        <v>0</v>
      </c>
      <c r="S18" s="296">
        <v>0</v>
      </c>
      <c r="T18" s="296">
        <v>0</v>
      </c>
      <c r="U18" s="296">
        <v>0</v>
      </c>
      <c r="V18" s="296">
        <v>0</v>
      </c>
      <c r="W18" s="296">
        <v>0</v>
      </c>
      <c r="X18" s="296">
        <v>0</v>
      </c>
      <c r="Y18" s="296">
        <v>0</v>
      </c>
      <c r="Z18" s="296">
        <v>0</v>
      </c>
      <c r="AA18" s="296">
        <v>0</v>
      </c>
      <c r="AB18" s="296">
        <v>0</v>
      </c>
      <c r="AC18" s="296">
        <v>0</v>
      </c>
      <c r="AD18" s="296">
        <v>0</v>
      </c>
      <c r="AE18" s="296">
        <v>0</v>
      </c>
      <c r="AF18" s="296">
        <v>0</v>
      </c>
      <c r="AG18" s="296">
        <v>0</v>
      </c>
    </row>
    <row r="19" spans="1:33" x14ac:dyDescent="0.25">
      <c r="A19" s="275" t="s">
        <v>226</v>
      </c>
      <c r="B19" s="296">
        <f>SUM(C19:AG19)</f>
        <v>146</v>
      </c>
      <c r="C19" s="296">
        <v>42</v>
      </c>
      <c r="D19" s="296">
        <v>0</v>
      </c>
      <c r="E19" s="296">
        <v>30</v>
      </c>
      <c r="F19" s="296">
        <v>0</v>
      </c>
      <c r="G19" s="296">
        <v>0</v>
      </c>
      <c r="H19" s="296">
        <v>9</v>
      </c>
      <c r="I19" s="296">
        <v>15</v>
      </c>
      <c r="J19" s="296">
        <v>0</v>
      </c>
      <c r="K19" s="296">
        <v>3</v>
      </c>
      <c r="L19" s="296">
        <v>11</v>
      </c>
      <c r="M19" s="296">
        <v>5</v>
      </c>
      <c r="N19" s="296">
        <v>0</v>
      </c>
      <c r="O19" s="296">
        <v>6</v>
      </c>
      <c r="P19" s="296">
        <v>0</v>
      </c>
      <c r="Q19" s="296">
        <v>0</v>
      </c>
      <c r="R19" s="296">
        <v>0</v>
      </c>
      <c r="S19" s="296">
        <v>0</v>
      </c>
      <c r="T19" s="296">
        <v>0</v>
      </c>
      <c r="U19" s="296">
        <v>0</v>
      </c>
      <c r="V19" s="296">
        <v>0</v>
      </c>
      <c r="W19" s="296">
        <v>7</v>
      </c>
      <c r="X19" s="296">
        <v>0</v>
      </c>
      <c r="Y19" s="296">
        <v>6</v>
      </c>
      <c r="Z19" s="296">
        <v>0</v>
      </c>
      <c r="AA19" s="296">
        <v>3</v>
      </c>
      <c r="AB19" s="296">
        <v>4</v>
      </c>
      <c r="AC19" s="296">
        <v>1</v>
      </c>
      <c r="AD19" s="296">
        <v>2</v>
      </c>
      <c r="AE19" s="296">
        <v>0</v>
      </c>
      <c r="AF19" s="296">
        <v>0</v>
      </c>
      <c r="AG19" s="296">
        <v>2</v>
      </c>
    </row>
    <row r="20" spans="1:33" x14ac:dyDescent="0.25">
      <c r="A20" s="298"/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</row>
    <row r="21" spans="1:33" x14ac:dyDescent="0.25">
      <c r="A21" s="297" t="s">
        <v>58</v>
      </c>
      <c r="B21" s="295">
        <f t="shared" ref="B21:AG21" si="5">SUM(B22)</f>
        <v>5116</v>
      </c>
      <c r="C21" s="295">
        <f t="shared" si="5"/>
        <v>318</v>
      </c>
      <c r="D21" s="295">
        <f t="shared" si="5"/>
        <v>0</v>
      </c>
      <c r="E21" s="295">
        <f t="shared" si="5"/>
        <v>292</v>
      </c>
      <c r="F21" s="295">
        <f t="shared" si="5"/>
        <v>1</v>
      </c>
      <c r="G21" s="295">
        <f t="shared" si="5"/>
        <v>2</v>
      </c>
      <c r="H21" s="295">
        <f t="shared" si="5"/>
        <v>57</v>
      </c>
      <c r="I21" s="295">
        <f t="shared" si="5"/>
        <v>20</v>
      </c>
      <c r="J21" s="295">
        <f t="shared" si="5"/>
        <v>0</v>
      </c>
      <c r="K21" s="295">
        <f t="shared" si="5"/>
        <v>102</v>
      </c>
      <c r="L21" s="295">
        <f t="shared" si="5"/>
        <v>226</v>
      </c>
      <c r="M21" s="295">
        <f t="shared" si="5"/>
        <v>160</v>
      </c>
      <c r="N21" s="295">
        <f t="shared" si="5"/>
        <v>0</v>
      </c>
      <c r="O21" s="295">
        <f t="shared" si="5"/>
        <v>227</v>
      </c>
      <c r="P21" s="295">
        <f t="shared" si="5"/>
        <v>0</v>
      </c>
      <c r="Q21" s="295">
        <f t="shared" si="5"/>
        <v>0</v>
      </c>
      <c r="R21" s="295">
        <f t="shared" si="5"/>
        <v>0</v>
      </c>
      <c r="S21" s="295">
        <f t="shared" si="5"/>
        <v>0</v>
      </c>
      <c r="T21" s="295">
        <f t="shared" si="5"/>
        <v>0</v>
      </c>
      <c r="U21" s="295">
        <f t="shared" si="5"/>
        <v>0</v>
      </c>
      <c r="V21" s="295">
        <f t="shared" si="5"/>
        <v>0</v>
      </c>
      <c r="W21" s="295">
        <f t="shared" si="5"/>
        <v>407</v>
      </c>
      <c r="X21" s="295">
        <f t="shared" si="5"/>
        <v>0</v>
      </c>
      <c r="Y21" s="295">
        <f t="shared" si="5"/>
        <v>364</v>
      </c>
      <c r="Z21" s="295">
        <f t="shared" si="5"/>
        <v>1</v>
      </c>
      <c r="AA21" s="295">
        <f t="shared" si="5"/>
        <v>6</v>
      </c>
      <c r="AB21" s="295">
        <f t="shared" si="5"/>
        <v>1</v>
      </c>
      <c r="AC21" s="295">
        <f t="shared" si="5"/>
        <v>22</v>
      </c>
      <c r="AD21" s="295">
        <f t="shared" si="5"/>
        <v>1319</v>
      </c>
      <c r="AE21" s="295">
        <f t="shared" si="5"/>
        <v>947</v>
      </c>
      <c r="AF21" s="295">
        <f t="shared" si="5"/>
        <v>1</v>
      </c>
      <c r="AG21" s="295">
        <f t="shared" si="5"/>
        <v>643</v>
      </c>
    </row>
    <row r="22" spans="1:33" x14ac:dyDescent="0.25">
      <c r="A22" s="298" t="s">
        <v>156</v>
      </c>
      <c r="B22" s="296">
        <f>SUM(C22:AG22)</f>
        <v>5116</v>
      </c>
      <c r="C22" s="296">
        <v>318</v>
      </c>
      <c r="D22" s="296">
        <v>0</v>
      </c>
      <c r="E22" s="296">
        <v>292</v>
      </c>
      <c r="F22" s="296">
        <v>1</v>
      </c>
      <c r="G22" s="296">
        <v>2</v>
      </c>
      <c r="H22" s="296">
        <v>57</v>
      </c>
      <c r="I22" s="296">
        <v>20</v>
      </c>
      <c r="J22" s="296">
        <v>0</v>
      </c>
      <c r="K22" s="296">
        <v>102</v>
      </c>
      <c r="L22" s="296">
        <v>226</v>
      </c>
      <c r="M22" s="296">
        <v>160</v>
      </c>
      <c r="N22" s="296">
        <v>0</v>
      </c>
      <c r="O22" s="296">
        <v>227</v>
      </c>
      <c r="P22" s="296">
        <v>0</v>
      </c>
      <c r="Q22" s="296">
        <v>0</v>
      </c>
      <c r="R22" s="296">
        <v>0</v>
      </c>
      <c r="S22" s="296">
        <v>0</v>
      </c>
      <c r="T22" s="296">
        <v>0</v>
      </c>
      <c r="U22" s="296">
        <v>0</v>
      </c>
      <c r="V22" s="296">
        <v>0</v>
      </c>
      <c r="W22" s="296">
        <v>407</v>
      </c>
      <c r="X22" s="296">
        <v>0</v>
      </c>
      <c r="Y22" s="296">
        <v>364</v>
      </c>
      <c r="Z22" s="296">
        <v>1</v>
      </c>
      <c r="AA22" s="296">
        <v>6</v>
      </c>
      <c r="AB22" s="296">
        <v>1</v>
      </c>
      <c r="AC22" s="296">
        <v>22</v>
      </c>
      <c r="AD22" s="296">
        <v>1319</v>
      </c>
      <c r="AE22" s="296">
        <v>947</v>
      </c>
      <c r="AF22" s="296">
        <v>1</v>
      </c>
      <c r="AG22" s="296">
        <v>643</v>
      </c>
    </row>
    <row r="23" spans="1:33" x14ac:dyDescent="0.25">
      <c r="A23" s="301"/>
      <c r="B23" s="296"/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</row>
    <row r="24" spans="1:33" x14ac:dyDescent="0.25">
      <c r="A24" s="297" t="s">
        <v>59</v>
      </c>
      <c r="B24" s="295">
        <f>SUM(B25:B27)</f>
        <v>1568</v>
      </c>
      <c r="C24" s="295">
        <f>SUM(C25:C27)</f>
        <v>92</v>
      </c>
      <c r="D24" s="295">
        <f>SUM(D25:D27)</f>
        <v>1</v>
      </c>
      <c r="E24" s="295">
        <f>SUM(E25:E27)</f>
        <v>96</v>
      </c>
      <c r="F24" s="295">
        <f>SUM(F25:F27)</f>
        <v>0</v>
      </c>
      <c r="G24" s="295">
        <f>SUM(G25:G27)</f>
        <v>0</v>
      </c>
      <c r="H24" s="295">
        <f>SUM(H25:H27)</f>
        <v>26</v>
      </c>
      <c r="I24" s="295">
        <f>SUM(I25:I27)</f>
        <v>8</v>
      </c>
      <c r="J24" s="295">
        <f>SUM(J25:J27)</f>
        <v>0</v>
      </c>
      <c r="K24" s="295">
        <f>SUM(K25:K27)</f>
        <v>9</v>
      </c>
      <c r="L24" s="295">
        <f>SUM(L25:L27)</f>
        <v>60</v>
      </c>
      <c r="M24" s="295">
        <f>SUM(M25:M27)</f>
        <v>106</v>
      </c>
      <c r="N24" s="295">
        <f>SUM(N25:N27)</f>
        <v>0</v>
      </c>
      <c r="O24" s="295">
        <f>SUM(O25:O27)</f>
        <v>68</v>
      </c>
      <c r="P24" s="295">
        <f>SUM(P25:P27)</f>
        <v>0</v>
      </c>
      <c r="Q24" s="295">
        <f>SUM(Q25:Q27)</f>
        <v>0</v>
      </c>
      <c r="R24" s="295">
        <f>SUM(R25:R27)</f>
        <v>0</v>
      </c>
      <c r="S24" s="295">
        <f>SUM(S25:S27)</f>
        <v>0</v>
      </c>
      <c r="T24" s="295">
        <f>SUM(T25:T27)</f>
        <v>0</v>
      </c>
      <c r="U24" s="295">
        <f>SUM(U25:U27)</f>
        <v>0</v>
      </c>
      <c r="V24" s="295">
        <f>SUM(V25:V27)</f>
        <v>0</v>
      </c>
      <c r="W24" s="295">
        <f>SUM(W25:W27)</f>
        <v>105</v>
      </c>
      <c r="X24" s="295">
        <f>SUM(X25:X27)</f>
        <v>0</v>
      </c>
      <c r="Y24" s="295">
        <f>SUM(Y25:Y27)</f>
        <v>92</v>
      </c>
      <c r="Z24" s="295">
        <f>SUM(Z25:Z27)</f>
        <v>0</v>
      </c>
      <c r="AA24" s="295">
        <f>SUM(AA25:AA27)</f>
        <v>17</v>
      </c>
      <c r="AB24" s="295">
        <f>SUM(AB25:AB27)</f>
        <v>0</v>
      </c>
      <c r="AC24" s="295">
        <f>SUM(AC25:AC27)</f>
        <v>17</v>
      </c>
      <c r="AD24" s="295">
        <f>SUM(AD25:AD27)</f>
        <v>437</v>
      </c>
      <c r="AE24" s="295">
        <f>SUM(AE25:AE27)</f>
        <v>217</v>
      </c>
      <c r="AF24" s="295">
        <f>SUM(AF25:AF27)</f>
        <v>0</v>
      </c>
      <c r="AG24" s="295">
        <f>SUM(AG25:AG27)</f>
        <v>217</v>
      </c>
    </row>
    <row r="25" spans="1:33" x14ac:dyDescent="0.25">
      <c r="A25" s="298" t="s">
        <v>74</v>
      </c>
      <c r="B25" s="296">
        <f>SUM(C25:AG25)</f>
        <v>834</v>
      </c>
      <c r="C25" s="296">
        <v>59</v>
      </c>
      <c r="D25" s="296">
        <v>1</v>
      </c>
      <c r="E25" s="296">
        <v>73</v>
      </c>
      <c r="F25" s="296">
        <v>0</v>
      </c>
      <c r="G25" s="296">
        <v>0</v>
      </c>
      <c r="H25" s="296">
        <v>15</v>
      </c>
      <c r="I25" s="296">
        <v>4</v>
      </c>
      <c r="J25" s="296">
        <v>0</v>
      </c>
      <c r="K25" s="296">
        <v>5</v>
      </c>
      <c r="L25" s="296">
        <v>42</v>
      </c>
      <c r="M25" s="296">
        <v>84</v>
      </c>
      <c r="N25" s="296">
        <v>0</v>
      </c>
      <c r="O25" s="296">
        <v>2</v>
      </c>
      <c r="P25" s="296">
        <v>0</v>
      </c>
      <c r="Q25" s="296">
        <v>0</v>
      </c>
      <c r="R25" s="296">
        <v>0</v>
      </c>
      <c r="S25" s="296">
        <v>0</v>
      </c>
      <c r="T25" s="296">
        <v>0</v>
      </c>
      <c r="U25" s="296">
        <v>0</v>
      </c>
      <c r="V25" s="296">
        <v>0</v>
      </c>
      <c r="W25" s="296">
        <v>18</v>
      </c>
      <c r="X25" s="296">
        <v>0</v>
      </c>
      <c r="Y25" s="296">
        <v>26</v>
      </c>
      <c r="Z25" s="296">
        <v>0</v>
      </c>
      <c r="AA25" s="296">
        <v>1</v>
      </c>
      <c r="AB25" s="296">
        <v>0</v>
      </c>
      <c r="AC25" s="296">
        <v>8</v>
      </c>
      <c r="AD25" s="296">
        <v>287</v>
      </c>
      <c r="AE25" s="296">
        <v>176</v>
      </c>
      <c r="AF25" s="296">
        <v>0</v>
      </c>
      <c r="AG25" s="296">
        <v>33</v>
      </c>
    </row>
    <row r="26" spans="1:33" x14ac:dyDescent="0.25">
      <c r="A26" s="275" t="s">
        <v>227</v>
      </c>
      <c r="B26" s="296">
        <f>SUM(C26:AG26)</f>
        <v>532</v>
      </c>
      <c r="C26" s="296">
        <v>17</v>
      </c>
      <c r="D26" s="296">
        <v>0</v>
      </c>
      <c r="E26" s="296">
        <v>10</v>
      </c>
      <c r="F26" s="296">
        <v>0</v>
      </c>
      <c r="G26" s="296">
        <v>0</v>
      </c>
      <c r="H26" s="296">
        <v>5</v>
      </c>
      <c r="I26" s="296">
        <v>4</v>
      </c>
      <c r="J26" s="296">
        <v>0</v>
      </c>
      <c r="K26" s="296">
        <v>4</v>
      </c>
      <c r="L26" s="296">
        <v>12</v>
      </c>
      <c r="M26" s="296">
        <v>20</v>
      </c>
      <c r="N26" s="296">
        <v>0</v>
      </c>
      <c r="O26" s="296">
        <v>66</v>
      </c>
      <c r="P26" s="296">
        <v>0</v>
      </c>
      <c r="Q26" s="296">
        <v>0</v>
      </c>
      <c r="R26" s="296">
        <v>0</v>
      </c>
      <c r="S26" s="296">
        <v>0</v>
      </c>
      <c r="T26" s="296">
        <v>0</v>
      </c>
      <c r="U26" s="296">
        <v>0</v>
      </c>
      <c r="V26" s="296">
        <v>0</v>
      </c>
      <c r="W26" s="296">
        <v>39</v>
      </c>
      <c r="X26" s="296">
        <v>0</v>
      </c>
      <c r="Y26" s="296">
        <v>35</v>
      </c>
      <c r="Z26" s="296">
        <v>0</v>
      </c>
      <c r="AA26" s="296">
        <v>0</v>
      </c>
      <c r="AB26" s="296">
        <v>0</v>
      </c>
      <c r="AC26" s="296">
        <v>5</v>
      </c>
      <c r="AD26" s="296">
        <v>116</v>
      </c>
      <c r="AE26" s="296">
        <v>16</v>
      </c>
      <c r="AF26" s="296">
        <v>0</v>
      </c>
      <c r="AG26" s="296">
        <v>183</v>
      </c>
    </row>
    <row r="27" spans="1:33" x14ac:dyDescent="0.25">
      <c r="A27" s="275" t="s">
        <v>228</v>
      </c>
      <c r="B27" s="296">
        <f>SUM(C27:AG27)</f>
        <v>202</v>
      </c>
      <c r="C27" s="296">
        <v>16</v>
      </c>
      <c r="D27" s="296">
        <v>0</v>
      </c>
      <c r="E27" s="296">
        <v>13</v>
      </c>
      <c r="F27" s="296">
        <v>0</v>
      </c>
      <c r="G27" s="296">
        <v>0</v>
      </c>
      <c r="H27" s="296">
        <v>6</v>
      </c>
      <c r="I27" s="296">
        <v>0</v>
      </c>
      <c r="J27" s="296">
        <v>0</v>
      </c>
      <c r="K27" s="296">
        <v>0</v>
      </c>
      <c r="L27" s="296">
        <v>6</v>
      </c>
      <c r="M27" s="296">
        <v>2</v>
      </c>
      <c r="N27" s="296">
        <v>0</v>
      </c>
      <c r="O27" s="296">
        <v>0</v>
      </c>
      <c r="P27" s="296">
        <v>0</v>
      </c>
      <c r="Q27" s="296">
        <v>0</v>
      </c>
      <c r="R27" s="296">
        <v>0</v>
      </c>
      <c r="S27" s="296">
        <v>0</v>
      </c>
      <c r="T27" s="296">
        <v>0</v>
      </c>
      <c r="U27" s="296">
        <v>0</v>
      </c>
      <c r="V27" s="296">
        <v>0</v>
      </c>
      <c r="W27" s="296">
        <v>48</v>
      </c>
      <c r="X27" s="296">
        <v>0</v>
      </c>
      <c r="Y27" s="296">
        <v>31</v>
      </c>
      <c r="Z27" s="296">
        <v>0</v>
      </c>
      <c r="AA27" s="296">
        <v>16</v>
      </c>
      <c r="AB27" s="296">
        <v>0</v>
      </c>
      <c r="AC27" s="296">
        <v>4</v>
      </c>
      <c r="AD27" s="296">
        <v>34</v>
      </c>
      <c r="AE27" s="296">
        <v>25</v>
      </c>
      <c r="AF27" s="296">
        <v>0</v>
      </c>
      <c r="AG27" s="296">
        <v>1</v>
      </c>
    </row>
    <row r="28" spans="1:33" x14ac:dyDescent="0.25">
      <c r="A28" s="301"/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</row>
    <row r="29" spans="1:33" x14ac:dyDescent="0.25">
      <c r="A29" s="297" t="s">
        <v>60</v>
      </c>
      <c r="B29" s="295">
        <f>SUM(B30:B30)</f>
        <v>3716</v>
      </c>
      <c r="C29" s="295">
        <f>SUM(C30:C30)</f>
        <v>261</v>
      </c>
      <c r="D29" s="295">
        <f>SUM(D30:D30)</f>
        <v>4</v>
      </c>
      <c r="E29" s="295">
        <f>SUM(E30:E30)</f>
        <v>119</v>
      </c>
      <c r="F29" s="295">
        <f>SUM(F30:F30)</f>
        <v>0</v>
      </c>
      <c r="G29" s="295">
        <f>SUM(G30:G30)</f>
        <v>0</v>
      </c>
      <c r="H29" s="295">
        <f>SUM(H30:H30)</f>
        <v>6</v>
      </c>
      <c r="I29" s="295">
        <f>SUM(I30:I30)</f>
        <v>0</v>
      </c>
      <c r="J29" s="295">
        <f>SUM(J30:J30)</f>
        <v>0</v>
      </c>
      <c r="K29" s="295">
        <f>SUM(K30:K30)</f>
        <v>6</v>
      </c>
      <c r="L29" s="295">
        <f>SUM(L30:L30)</f>
        <v>285</v>
      </c>
      <c r="M29" s="295">
        <f>SUM(M30:M30)</f>
        <v>17</v>
      </c>
      <c r="N29" s="295">
        <f>SUM(N30:N30)</f>
        <v>0</v>
      </c>
      <c r="O29" s="295">
        <f>SUM(O30:O30)</f>
        <v>15</v>
      </c>
      <c r="P29" s="295">
        <f>SUM(P30:P30)</f>
        <v>0</v>
      </c>
      <c r="Q29" s="295">
        <f>SUM(Q30:Q30)</f>
        <v>0</v>
      </c>
      <c r="R29" s="295">
        <f>SUM(R30:R30)</f>
        <v>0</v>
      </c>
      <c r="S29" s="295">
        <f>SUM(S30:S30)</f>
        <v>0</v>
      </c>
      <c r="T29" s="295">
        <f>SUM(T30:T30)</f>
        <v>0</v>
      </c>
      <c r="U29" s="295">
        <f>SUM(U30:U30)</f>
        <v>0</v>
      </c>
      <c r="V29" s="295">
        <f>SUM(V30:V30)</f>
        <v>0</v>
      </c>
      <c r="W29" s="295">
        <f>SUM(W30:W30)</f>
        <v>1562</v>
      </c>
      <c r="X29" s="295">
        <f>SUM(X30:X30)</f>
        <v>36</v>
      </c>
      <c r="Y29" s="295">
        <f>SUM(Y30:Y30)</f>
        <v>22</v>
      </c>
      <c r="Z29" s="295">
        <f>SUM(Z30:Z30)</f>
        <v>0</v>
      </c>
      <c r="AA29" s="295">
        <f>SUM(AA30:AA30)</f>
        <v>2</v>
      </c>
      <c r="AB29" s="295">
        <f>SUM(AB30:AB30)</f>
        <v>0</v>
      </c>
      <c r="AC29" s="295">
        <f>SUM(AC30:AC30)</f>
        <v>14</v>
      </c>
      <c r="AD29" s="295">
        <f>SUM(AD30:AD30)</f>
        <v>1058</v>
      </c>
      <c r="AE29" s="295">
        <f>SUM(AE30:AE30)</f>
        <v>153</v>
      </c>
      <c r="AF29" s="295">
        <f>SUM(AF30:AF30)</f>
        <v>11</v>
      </c>
      <c r="AG29" s="295">
        <f>SUM(AG30:AG30)</f>
        <v>145</v>
      </c>
    </row>
    <row r="30" spans="1:33" x14ac:dyDescent="0.25">
      <c r="A30" s="301" t="s">
        <v>158</v>
      </c>
      <c r="B30" s="296">
        <f>SUM(C30:AG30)</f>
        <v>3716</v>
      </c>
      <c r="C30" s="296">
        <v>261</v>
      </c>
      <c r="D30" s="296">
        <v>4</v>
      </c>
      <c r="E30" s="296">
        <v>119</v>
      </c>
      <c r="F30" s="296">
        <v>0</v>
      </c>
      <c r="G30" s="296">
        <v>0</v>
      </c>
      <c r="H30" s="296">
        <v>6</v>
      </c>
      <c r="I30" s="296">
        <v>0</v>
      </c>
      <c r="J30" s="296">
        <v>0</v>
      </c>
      <c r="K30" s="296">
        <v>6</v>
      </c>
      <c r="L30" s="296">
        <v>285</v>
      </c>
      <c r="M30" s="296">
        <v>17</v>
      </c>
      <c r="N30" s="296">
        <v>0</v>
      </c>
      <c r="O30" s="296">
        <v>15</v>
      </c>
      <c r="P30" s="296">
        <v>0</v>
      </c>
      <c r="Q30" s="296">
        <v>0</v>
      </c>
      <c r="R30" s="296">
        <v>0</v>
      </c>
      <c r="S30" s="296">
        <v>0</v>
      </c>
      <c r="T30" s="296">
        <v>0</v>
      </c>
      <c r="U30" s="296">
        <v>0</v>
      </c>
      <c r="V30" s="296">
        <v>0</v>
      </c>
      <c r="W30" s="296">
        <v>1562</v>
      </c>
      <c r="X30" s="296">
        <v>36</v>
      </c>
      <c r="Y30" s="296">
        <v>22</v>
      </c>
      <c r="Z30" s="296">
        <v>0</v>
      </c>
      <c r="AA30" s="296">
        <v>2</v>
      </c>
      <c r="AB30" s="296">
        <v>0</v>
      </c>
      <c r="AC30" s="296">
        <v>14</v>
      </c>
      <c r="AD30" s="296">
        <v>1058</v>
      </c>
      <c r="AE30" s="296">
        <v>153</v>
      </c>
      <c r="AF30" s="296">
        <v>11</v>
      </c>
      <c r="AG30" s="296">
        <v>145</v>
      </c>
    </row>
    <row r="31" spans="1:33" x14ac:dyDescent="0.25">
      <c r="A31" s="301"/>
      <c r="B31" s="296"/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  <c r="AG31" s="296"/>
    </row>
    <row r="32" spans="1:33" x14ac:dyDescent="0.25">
      <c r="A32" s="297" t="s">
        <v>61</v>
      </c>
      <c r="B32" s="295">
        <f t="shared" ref="B32:AG32" si="6">SUM(B33:B38)</f>
        <v>2154</v>
      </c>
      <c r="C32" s="295">
        <f t="shared" si="6"/>
        <v>238</v>
      </c>
      <c r="D32" s="295">
        <f t="shared" si="6"/>
        <v>1</v>
      </c>
      <c r="E32" s="295">
        <f t="shared" ref="E32" si="7">SUM(E33:E38)</f>
        <v>183</v>
      </c>
      <c r="F32" s="295">
        <f t="shared" si="6"/>
        <v>0</v>
      </c>
      <c r="G32" s="295">
        <f t="shared" si="6"/>
        <v>0</v>
      </c>
      <c r="H32" s="295">
        <f t="shared" si="6"/>
        <v>35</v>
      </c>
      <c r="I32" s="295">
        <f t="shared" ref="I32:J32" si="8">SUM(I33:I38)</f>
        <v>6</v>
      </c>
      <c r="J32" s="295">
        <f t="shared" si="8"/>
        <v>0</v>
      </c>
      <c r="K32" s="295">
        <f t="shared" si="6"/>
        <v>10</v>
      </c>
      <c r="L32" s="295">
        <f t="shared" si="6"/>
        <v>144</v>
      </c>
      <c r="M32" s="295">
        <f t="shared" ref="M32:N32" si="9">SUM(M33:M38)</f>
        <v>85</v>
      </c>
      <c r="N32" s="295">
        <f t="shared" si="9"/>
        <v>1</v>
      </c>
      <c r="O32" s="295">
        <f t="shared" si="6"/>
        <v>61</v>
      </c>
      <c r="P32" s="295">
        <f t="shared" si="6"/>
        <v>0</v>
      </c>
      <c r="Q32" s="295">
        <f>SUM(Q33:Q38)</f>
        <v>0</v>
      </c>
      <c r="R32" s="295">
        <f t="shared" si="6"/>
        <v>0</v>
      </c>
      <c r="S32" s="295">
        <f t="shared" si="6"/>
        <v>0</v>
      </c>
      <c r="T32" s="295">
        <f t="shared" si="6"/>
        <v>0</v>
      </c>
      <c r="U32" s="295">
        <f t="shared" ref="U32" si="10">SUM(U33:U38)</f>
        <v>0</v>
      </c>
      <c r="V32" s="295">
        <f t="shared" si="6"/>
        <v>0</v>
      </c>
      <c r="W32" s="295">
        <f t="shared" si="6"/>
        <v>432</v>
      </c>
      <c r="X32" s="295">
        <f t="shared" ref="X32:Y32" si="11">SUM(X33:X38)</f>
        <v>1</v>
      </c>
      <c r="Y32" s="295">
        <f t="shared" si="11"/>
        <v>360</v>
      </c>
      <c r="Z32" s="295">
        <f t="shared" si="6"/>
        <v>0</v>
      </c>
      <c r="AA32" s="295">
        <f t="shared" si="6"/>
        <v>1</v>
      </c>
      <c r="AB32" s="295">
        <f t="shared" ref="AB32" si="12">SUM(AB33:AB38)</f>
        <v>0</v>
      </c>
      <c r="AC32" s="295">
        <f t="shared" si="6"/>
        <v>4</v>
      </c>
      <c r="AD32" s="295">
        <f t="shared" si="6"/>
        <v>280</v>
      </c>
      <c r="AE32" s="295">
        <f t="shared" ref="AE32:AF32" si="13">SUM(AE33:AE38)</f>
        <v>218</v>
      </c>
      <c r="AF32" s="295">
        <f t="shared" si="13"/>
        <v>1</v>
      </c>
      <c r="AG32" s="295">
        <f t="shared" si="6"/>
        <v>93</v>
      </c>
    </row>
    <row r="33" spans="1:33" x14ac:dyDescent="0.25">
      <c r="A33" s="298" t="s">
        <v>159</v>
      </c>
      <c r="B33" s="296">
        <f>SUM(C33:AG33)</f>
        <v>1486</v>
      </c>
      <c r="C33" s="296">
        <v>131</v>
      </c>
      <c r="D33" s="296">
        <v>0</v>
      </c>
      <c r="E33" s="296">
        <v>121</v>
      </c>
      <c r="F33" s="296">
        <v>0</v>
      </c>
      <c r="G33" s="296">
        <v>0</v>
      </c>
      <c r="H33" s="296">
        <v>24</v>
      </c>
      <c r="I33" s="296">
        <v>1</v>
      </c>
      <c r="J33" s="296">
        <v>0</v>
      </c>
      <c r="K33" s="296">
        <v>4</v>
      </c>
      <c r="L33" s="296">
        <v>73</v>
      </c>
      <c r="M33" s="296">
        <v>54</v>
      </c>
      <c r="N33" s="296">
        <v>1</v>
      </c>
      <c r="O33" s="296">
        <v>0</v>
      </c>
      <c r="P33" s="296">
        <v>0</v>
      </c>
      <c r="Q33" s="296">
        <v>0</v>
      </c>
      <c r="R33" s="296">
        <v>0</v>
      </c>
      <c r="S33" s="296">
        <v>0</v>
      </c>
      <c r="T33" s="296">
        <v>0</v>
      </c>
      <c r="U33" s="296">
        <v>0</v>
      </c>
      <c r="V33" s="296">
        <v>0</v>
      </c>
      <c r="W33" s="296">
        <v>406</v>
      </c>
      <c r="X33" s="296">
        <v>0</v>
      </c>
      <c r="Y33" s="296">
        <v>328</v>
      </c>
      <c r="Z33" s="296">
        <v>0</v>
      </c>
      <c r="AA33" s="296">
        <v>1</v>
      </c>
      <c r="AB33" s="296">
        <v>0</v>
      </c>
      <c r="AC33" s="296">
        <v>2</v>
      </c>
      <c r="AD33" s="296">
        <v>195</v>
      </c>
      <c r="AE33" s="296">
        <v>144</v>
      </c>
      <c r="AF33" s="296">
        <v>1</v>
      </c>
      <c r="AG33" s="296">
        <v>0</v>
      </c>
    </row>
    <row r="34" spans="1:33" x14ac:dyDescent="0.25">
      <c r="A34" s="298" t="s">
        <v>47</v>
      </c>
      <c r="B34" s="296">
        <f>SUM(C34:AG34)</f>
        <v>2</v>
      </c>
      <c r="C34" s="296">
        <v>0</v>
      </c>
      <c r="D34" s="296">
        <v>0</v>
      </c>
      <c r="E34" s="296">
        <v>0</v>
      </c>
      <c r="F34" s="296">
        <v>0</v>
      </c>
      <c r="G34" s="296">
        <v>0</v>
      </c>
      <c r="H34" s="296">
        <v>0</v>
      </c>
      <c r="I34" s="296">
        <v>0</v>
      </c>
      <c r="J34" s="296">
        <v>0</v>
      </c>
      <c r="K34" s="296">
        <v>2</v>
      </c>
      <c r="L34" s="296">
        <v>0</v>
      </c>
      <c r="M34" s="296">
        <v>0</v>
      </c>
      <c r="N34" s="296">
        <v>0</v>
      </c>
      <c r="O34" s="296">
        <v>0</v>
      </c>
      <c r="P34" s="296">
        <v>0</v>
      </c>
      <c r="Q34" s="296">
        <v>0</v>
      </c>
      <c r="R34" s="296">
        <v>0</v>
      </c>
      <c r="S34" s="296">
        <v>0</v>
      </c>
      <c r="T34" s="296">
        <v>0</v>
      </c>
      <c r="U34" s="296">
        <v>0</v>
      </c>
      <c r="V34" s="296">
        <v>0</v>
      </c>
      <c r="W34" s="296">
        <v>0</v>
      </c>
      <c r="X34" s="296">
        <v>0</v>
      </c>
      <c r="Y34" s="296">
        <v>0</v>
      </c>
      <c r="Z34" s="296">
        <v>0</v>
      </c>
      <c r="AA34" s="296">
        <v>0</v>
      </c>
      <c r="AB34" s="296">
        <v>0</v>
      </c>
      <c r="AC34" s="296">
        <v>0</v>
      </c>
      <c r="AD34" s="296">
        <v>0</v>
      </c>
      <c r="AE34" s="296">
        <v>0</v>
      </c>
      <c r="AF34" s="296">
        <v>0</v>
      </c>
      <c r="AG34" s="296">
        <v>0</v>
      </c>
    </row>
    <row r="35" spans="1:33" x14ac:dyDescent="0.25">
      <c r="A35" s="275" t="s">
        <v>233</v>
      </c>
      <c r="B35" s="296">
        <f>SUM(C35:AG35)</f>
        <v>43</v>
      </c>
      <c r="C35" s="296">
        <v>1</v>
      </c>
      <c r="D35" s="296">
        <v>0</v>
      </c>
      <c r="E35" s="296">
        <v>8</v>
      </c>
      <c r="F35" s="296">
        <v>0</v>
      </c>
      <c r="G35" s="296">
        <v>0</v>
      </c>
      <c r="H35" s="296">
        <v>0</v>
      </c>
      <c r="I35" s="296">
        <v>0</v>
      </c>
      <c r="J35" s="296">
        <v>0</v>
      </c>
      <c r="K35" s="296">
        <v>0</v>
      </c>
      <c r="L35" s="296">
        <v>2</v>
      </c>
      <c r="M35" s="296">
        <v>8</v>
      </c>
      <c r="N35" s="296">
        <v>0</v>
      </c>
      <c r="O35" s="296">
        <v>24</v>
      </c>
      <c r="P35" s="296">
        <v>0</v>
      </c>
      <c r="Q35" s="296">
        <v>0</v>
      </c>
      <c r="R35" s="296">
        <v>0</v>
      </c>
      <c r="S35" s="296">
        <v>0</v>
      </c>
      <c r="T35" s="296">
        <v>0</v>
      </c>
      <c r="U35" s="296">
        <v>0</v>
      </c>
      <c r="V35" s="296">
        <v>0</v>
      </c>
      <c r="W35" s="296">
        <v>0</v>
      </c>
      <c r="X35" s="296">
        <v>0</v>
      </c>
      <c r="Y35" s="296">
        <v>0</v>
      </c>
      <c r="Z35" s="296">
        <v>0</v>
      </c>
      <c r="AA35" s="296">
        <v>0</v>
      </c>
      <c r="AB35" s="296">
        <v>0</v>
      </c>
      <c r="AC35" s="296">
        <v>0</v>
      </c>
      <c r="AD35" s="296">
        <v>0</v>
      </c>
      <c r="AE35" s="296">
        <v>0</v>
      </c>
      <c r="AF35" s="296">
        <v>0</v>
      </c>
      <c r="AG35" s="296">
        <v>0</v>
      </c>
    </row>
    <row r="36" spans="1:33" x14ac:dyDescent="0.25">
      <c r="A36" s="275" t="s">
        <v>234</v>
      </c>
      <c r="B36" s="296">
        <f>SUM(C36:AG36)</f>
        <v>257</v>
      </c>
      <c r="C36" s="296">
        <v>5</v>
      </c>
      <c r="D36" s="296">
        <v>1</v>
      </c>
      <c r="E36" s="296">
        <v>6</v>
      </c>
      <c r="F36" s="296">
        <v>0</v>
      </c>
      <c r="G36" s="296">
        <v>0</v>
      </c>
      <c r="H36" s="296">
        <v>0</v>
      </c>
      <c r="I36" s="296">
        <v>0</v>
      </c>
      <c r="J36" s="296">
        <v>0</v>
      </c>
      <c r="K36" s="296">
        <v>0</v>
      </c>
      <c r="L36" s="296">
        <v>2</v>
      </c>
      <c r="M36" s="296">
        <v>6</v>
      </c>
      <c r="N36" s="296">
        <v>0</v>
      </c>
      <c r="O36" s="296">
        <v>26</v>
      </c>
      <c r="P36" s="296">
        <v>0</v>
      </c>
      <c r="Q36" s="296">
        <v>0</v>
      </c>
      <c r="R36" s="296">
        <v>0</v>
      </c>
      <c r="S36" s="296">
        <v>0</v>
      </c>
      <c r="T36" s="296">
        <v>0</v>
      </c>
      <c r="U36" s="296">
        <v>0</v>
      </c>
      <c r="V36" s="296">
        <v>0</v>
      </c>
      <c r="W36" s="296">
        <v>3</v>
      </c>
      <c r="X36" s="296">
        <v>0</v>
      </c>
      <c r="Y36" s="296">
        <v>0</v>
      </c>
      <c r="Z36" s="296">
        <v>0</v>
      </c>
      <c r="AA36" s="296">
        <v>0</v>
      </c>
      <c r="AB36" s="296">
        <v>0</v>
      </c>
      <c r="AC36" s="296">
        <v>2</v>
      </c>
      <c r="AD36" s="296">
        <v>50</v>
      </c>
      <c r="AE36" s="296">
        <v>69</v>
      </c>
      <c r="AF36" s="296">
        <v>0</v>
      </c>
      <c r="AG36" s="296">
        <v>87</v>
      </c>
    </row>
    <row r="37" spans="1:33" x14ac:dyDescent="0.25">
      <c r="A37" s="275" t="s">
        <v>235</v>
      </c>
      <c r="B37" s="296">
        <f>SUM(C37:AG37)</f>
        <v>153</v>
      </c>
      <c r="C37" s="296">
        <v>20</v>
      </c>
      <c r="D37" s="296">
        <v>0</v>
      </c>
      <c r="E37" s="296">
        <v>10</v>
      </c>
      <c r="F37" s="296">
        <v>0</v>
      </c>
      <c r="G37" s="296">
        <v>0</v>
      </c>
      <c r="H37" s="296">
        <v>1</v>
      </c>
      <c r="I37" s="296">
        <v>1</v>
      </c>
      <c r="J37" s="296">
        <v>0</v>
      </c>
      <c r="K37" s="296">
        <v>0</v>
      </c>
      <c r="L37" s="296">
        <v>18</v>
      </c>
      <c r="M37" s="296">
        <v>13</v>
      </c>
      <c r="N37" s="296">
        <v>0</v>
      </c>
      <c r="O37" s="296">
        <v>3</v>
      </c>
      <c r="P37" s="296">
        <v>0</v>
      </c>
      <c r="Q37" s="296">
        <v>0</v>
      </c>
      <c r="R37" s="296">
        <v>0</v>
      </c>
      <c r="S37" s="296">
        <v>0</v>
      </c>
      <c r="T37" s="296">
        <v>0</v>
      </c>
      <c r="U37" s="296">
        <v>0</v>
      </c>
      <c r="V37" s="296">
        <v>0</v>
      </c>
      <c r="W37" s="296">
        <v>22</v>
      </c>
      <c r="X37" s="296">
        <v>0</v>
      </c>
      <c r="Y37" s="296">
        <v>26</v>
      </c>
      <c r="Z37" s="296">
        <v>0</v>
      </c>
      <c r="AA37" s="296">
        <v>0</v>
      </c>
      <c r="AB37" s="296">
        <v>0</v>
      </c>
      <c r="AC37" s="296">
        <v>0</v>
      </c>
      <c r="AD37" s="296">
        <v>32</v>
      </c>
      <c r="AE37" s="296">
        <v>1</v>
      </c>
      <c r="AF37" s="296">
        <v>0</v>
      </c>
      <c r="AG37" s="296">
        <v>6</v>
      </c>
    </row>
    <row r="38" spans="1:33" x14ac:dyDescent="0.25">
      <c r="A38" s="276" t="s">
        <v>160</v>
      </c>
      <c r="B38" s="296">
        <f>SUM(C38:AG38)</f>
        <v>213</v>
      </c>
      <c r="C38" s="296">
        <v>81</v>
      </c>
      <c r="D38" s="296">
        <v>0</v>
      </c>
      <c r="E38" s="296">
        <v>38</v>
      </c>
      <c r="F38" s="296">
        <v>0</v>
      </c>
      <c r="G38" s="296">
        <v>0</v>
      </c>
      <c r="H38" s="296">
        <v>10</v>
      </c>
      <c r="I38" s="296">
        <v>4</v>
      </c>
      <c r="J38" s="296">
        <v>0</v>
      </c>
      <c r="K38" s="296">
        <v>4</v>
      </c>
      <c r="L38" s="296">
        <v>49</v>
      </c>
      <c r="M38" s="296">
        <v>4</v>
      </c>
      <c r="N38" s="296">
        <v>0</v>
      </c>
      <c r="O38" s="296">
        <v>8</v>
      </c>
      <c r="P38" s="296">
        <v>0</v>
      </c>
      <c r="Q38" s="296">
        <v>0</v>
      </c>
      <c r="R38" s="296">
        <v>0</v>
      </c>
      <c r="S38" s="296">
        <v>0</v>
      </c>
      <c r="T38" s="296">
        <v>0</v>
      </c>
      <c r="U38" s="296">
        <v>0</v>
      </c>
      <c r="V38" s="296">
        <v>0</v>
      </c>
      <c r="W38" s="296">
        <v>1</v>
      </c>
      <c r="X38" s="296">
        <v>1</v>
      </c>
      <c r="Y38" s="296">
        <v>6</v>
      </c>
      <c r="Z38" s="296">
        <v>0</v>
      </c>
      <c r="AA38" s="296">
        <v>0</v>
      </c>
      <c r="AB38" s="296">
        <v>0</v>
      </c>
      <c r="AC38" s="296">
        <v>0</v>
      </c>
      <c r="AD38" s="296">
        <v>3</v>
      </c>
      <c r="AE38" s="296">
        <v>4</v>
      </c>
      <c r="AF38" s="296">
        <v>0</v>
      </c>
      <c r="AG38" s="296">
        <v>0</v>
      </c>
    </row>
    <row r="39" spans="1:33" x14ac:dyDescent="0.25">
      <c r="A39" s="301"/>
      <c r="B39" s="296"/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</row>
    <row r="40" spans="1:33" x14ac:dyDescent="0.25">
      <c r="A40" s="297" t="s">
        <v>62</v>
      </c>
      <c r="B40" s="295">
        <f>SUM(B41:B45)</f>
        <v>1018</v>
      </c>
      <c r="C40" s="295">
        <f>SUM(C41:C45)</f>
        <v>52</v>
      </c>
      <c r="D40" s="295">
        <f>SUM(D41:D45)</f>
        <v>1</v>
      </c>
      <c r="E40" s="295">
        <f>SUM(E41:E45)</f>
        <v>81</v>
      </c>
      <c r="F40" s="295">
        <f>SUM(F41:F45)</f>
        <v>0</v>
      </c>
      <c r="G40" s="295">
        <f>SUM(G41:G45)</f>
        <v>0</v>
      </c>
      <c r="H40" s="295">
        <f>SUM(H41:H45)</f>
        <v>12</v>
      </c>
      <c r="I40" s="295">
        <f>SUM(I41:I45)</f>
        <v>10</v>
      </c>
      <c r="J40" s="295">
        <f>SUM(J41:J45)</f>
        <v>0</v>
      </c>
      <c r="K40" s="295">
        <f>SUM(K41:K45)</f>
        <v>3</v>
      </c>
      <c r="L40" s="295">
        <f>SUM(L41:L45)</f>
        <v>24</v>
      </c>
      <c r="M40" s="295">
        <f>SUM(M41:M45)</f>
        <v>53</v>
      </c>
      <c r="N40" s="295">
        <f>SUM(N41:N45)</f>
        <v>0</v>
      </c>
      <c r="O40" s="295">
        <f>SUM(O41:O45)</f>
        <v>104</v>
      </c>
      <c r="P40" s="295">
        <f>SUM(P41:P45)</f>
        <v>4</v>
      </c>
      <c r="Q40" s="295">
        <f>SUM(Q41:Q45)</f>
        <v>2</v>
      </c>
      <c r="R40" s="295">
        <f>SUM(R41:R45)</f>
        <v>1</v>
      </c>
      <c r="S40" s="295">
        <f>SUM(S41:S45)</f>
        <v>0</v>
      </c>
      <c r="T40" s="295">
        <f>SUM(T41:T45)</f>
        <v>0</v>
      </c>
      <c r="U40" s="295">
        <f>SUM(U41:U45)</f>
        <v>0</v>
      </c>
      <c r="V40" s="295">
        <f>SUM(V41:V45)</f>
        <v>16</v>
      </c>
      <c r="W40" s="295">
        <f>SUM(W41:W45)</f>
        <v>32</v>
      </c>
      <c r="X40" s="295">
        <f>SUM(X41:X45)</f>
        <v>0</v>
      </c>
      <c r="Y40" s="295">
        <f>SUM(Y41:Y45)</f>
        <v>24</v>
      </c>
      <c r="Z40" s="295">
        <f>SUM(Z41:Z45)</f>
        <v>0</v>
      </c>
      <c r="AA40" s="295">
        <f>SUM(AA41:AA45)</f>
        <v>0</v>
      </c>
      <c r="AB40" s="295">
        <f>SUM(AB41:AB45)</f>
        <v>13</v>
      </c>
      <c r="AC40" s="295">
        <f>SUM(AC41:AC45)</f>
        <v>2</v>
      </c>
      <c r="AD40" s="295">
        <f>SUM(AD41:AD45)</f>
        <v>58</v>
      </c>
      <c r="AE40" s="295">
        <f>SUM(AE41:AE45)</f>
        <v>107</v>
      </c>
      <c r="AF40" s="295">
        <f>SUM(AF41:AF45)</f>
        <v>0</v>
      </c>
      <c r="AG40" s="295">
        <f>SUM(AG41:AG45)</f>
        <v>419</v>
      </c>
    </row>
    <row r="41" spans="1:33" x14ac:dyDescent="0.25">
      <c r="A41" s="298" t="s">
        <v>161</v>
      </c>
      <c r="B41" s="296">
        <f>SUM(C41:AG41)</f>
        <v>406</v>
      </c>
      <c r="C41" s="296">
        <v>0</v>
      </c>
      <c r="D41" s="296">
        <v>0</v>
      </c>
      <c r="E41" s="296">
        <v>32</v>
      </c>
      <c r="F41" s="296">
        <v>0</v>
      </c>
      <c r="G41" s="296">
        <v>0</v>
      </c>
      <c r="H41" s="296">
        <v>0</v>
      </c>
      <c r="I41" s="296">
        <v>9</v>
      </c>
      <c r="J41" s="296">
        <v>0</v>
      </c>
      <c r="K41" s="296">
        <v>0</v>
      </c>
      <c r="L41" s="296">
        <v>1</v>
      </c>
      <c r="M41" s="296">
        <v>32</v>
      </c>
      <c r="N41" s="296">
        <v>0</v>
      </c>
      <c r="O41" s="296">
        <v>30</v>
      </c>
      <c r="P41" s="296">
        <v>0</v>
      </c>
      <c r="Q41" s="296">
        <v>0</v>
      </c>
      <c r="R41" s="296">
        <v>0</v>
      </c>
      <c r="S41" s="296">
        <v>0</v>
      </c>
      <c r="T41" s="296">
        <v>0</v>
      </c>
      <c r="U41" s="296">
        <v>0</v>
      </c>
      <c r="V41" s="296">
        <v>0</v>
      </c>
      <c r="W41" s="296">
        <v>14</v>
      </c>
      <c r="X41" s="296">
        <v>0</v>
      </c>
      <c r="Y41" s="296">
        <v>16</v>
      </c>
      <c r="Z41" s="296">
        <v>0</v>
      </c>
      <c r="AA41" s="296">
        <v>0</v>
      </c>
      <c r="AB41" s="296">
        <v>1</v>
      </c>
      <c r="AC41" s="296">
        <v>2</v>
      </c>
      <c r="AD41" s="296">
        <v>0</v>
      </c>
      <c r="AE41" s="296">
        <v>63</v>
      </c>
      <c r="AF41" s="296">
        <v>0</v>
      </c>
      <c r="AG41" s="296">
        <v>206</v>
      </c>
    </row>
    <row r="42" spans="1:33" x14ac:dyDescent="0.25">
      <c r="A42" s="275" t="s">
        <v>237</v>
      </c>
      <c r="B42" s="296">
        <f>SUM(C42:AG42)</f>
        <v>55</v>
      </c>
      <c r="C42" s="296">
        <v>7</v>
      </c>
      <c r="D42" s="296">
        <v>0</v>
      </c>
      <c r="E42" s="296">
        <v>7</v>
      </c>
      <c r="F42" s="296">
        <v>0</v>
      </c>
      <c r="G42" s="296">
        <v>0</v>
      </c>
      <c r="H42" s="296">
        <v>0</v>
      </c>
      <c r="I42" s="296">
        <v>0</v>
      </c>
      <c r="J42" s="296">
        <v>0</v>
      </c>
      <c r="K42" s="296">
        <v>1</v>
      </c>
      <c r="L42" s="296">
        <v>5</v>
      </c>
      <c r="M42" s="296">
        <v>3</v>
      </c>
      <c r="N42" s="296">
        <v>0</v>
      </c>
      <c r="O42" s="296">
        <v>0</v>
      </c>
      <c r="P42" s="296">
        <v>0</v>
      </c>
      <c r="Q42" s="296">
        <v>0</v>
      </c>
      <c r="R42" s="296">
        <v>0</v>
      </c>
      <c r="S42" s="296">
        <v>0</v>
      </c>
      <c r="T42" s="296">
        <v>0</v>
      </c>
      <c r="U42" s="296">
        <v>0</v>
      </c>
      <c r="V42" s="296">
        <v>0</v>
      </c>
      <c r="W42" s="296">
        <v>10</v>
      </c>
      <c r="X42" s="296">
        <v>0</v>
      </c>
      <c r="Y42" s="296">
        <v>6</v>
      </c>
      <c r="Z42" s="296">
        <v>0</v>
      </c>
      <c r="AA42" s="296">
        <v>0</v>
      </c>
      <c r="AB42" s="296">
        <v>0</v>
      </c>
      <c r="AC42" s="296">
        <v>0</v>
      </c>
      <c r="AD42" s="296">
        <v>6</v>
      </c>
      <c r="AE42" s="296">
        <v>7</v>
      </c>
      <c r="AF42" s="296">
        <v>0</v>
      </c>
      <c r="AG42" s="296">
        <v>3</v>
      </c>
    </row>
    <row r="43" spans="1:33" x14ac:dyDescent="0.25">
      <c r="A43" s="96" t="s">
        <v>238</v>
      </c>
      <c r="B43" s="296">
        <f>SUM(C43:AG43)</f>
        <v>56</v>
      </c>
      <c r="C43" s="296">
        <v>0</v>
      </c>
      <c r="D43" s="296">
        <v>0</v>
      </c>
      <c r="E43" s="296">
        <v>15</v>
      </c>
      <c r="F43" s="296">
        <v>0</v>
      </c>
      <c r="G43" s="296">
        <v>0</v>
      </c>
      <c r="H43" s="296">
        <v>0</v>
      </c>
      <c r="I43" s="296">
        <v>0</v>
      </c>
      <c r="J43" s="296">
        <v>0</v>
      </c>
      <c r="K43" s="296">
        <v>0</v>
      </c>
      <c r="L43" s="296">
        <v>0</v>
      </c>
      <c r="M43" s="296">
        <v>6</v>
      </c>
      <c r="N43" s="296">
        <v>0</v>
      </c>
      <c r="O43" s="296">
        <v>16</v>
      </c>
      <c r="P43" s="296">
        <v>2</v>
      </c>
      <c r="Q43" s="296">
        <v>0</v>
      </c>
      <c r="R43" s="296">
        <v>1</v>
      </c>
      <c r="S43" s="296">
        <v>0</v>
      </c>
      <c r="T43" s="296">
        <v>0</v>
      </c>
      <c r="U43" s="296">
        <v>0</v>
      </c>
      <c r="V43" s="296">
        <v>16</v>
      </c>
      <c r="W43" s="296">
        <v>0</v>
      </c>
      <c r="X43" s="296">
        <v>0</v>
      </c>
      <c r="Y43" s="296">
        <v>0</v>
      </c>
      <c r="Z43" s="296">
        <v>0</v>
      </c>
      <c r="AA43" s="296">
        <v>0</v>
      </c>
      <c r="AB43" s="296">
        <v>0</v>
      </c>
      <c r="AC43" s="296">
        <v>0</v>
      </c>
      <c r="AD43" s="296">
        <v>0</v>
      </c>
      <c r="AE43" s="296">
        <v>0</v>
      </c>
      <c r="AF43" s="296">
        <v>0</v>
      </c>
      <c r="AG43" s="296">
        <v>0</v>
      </c>
    </row>
    <row r="44" spans="1:33" x14ac:dyDescent="0.25">
      <c r="A44" s="275" t="s">
        <v>239</v>
      </c>
      <c r="B44" s="296">
        <f>SUM(C44:AG44)</f>
        <v>408</v>
      </c>
      <c r="C44" s="296">
        <v>15</v>
      </c>
      <c r="D44" s="296">
        <v>0</v>
      </c>
      <c r="E44" s="296">
        <v>6</v>
      </c>
      <c r="F44" s="296">
        <v>0</v>
      </c>
      <c r="G44" s="296">
        <v>0</v>
      </c>
      <c r="H44" s="296">
        <v>0</v>
      </c>
      <c r="I44" s="296">
        <v>0</v>
      </c>
      <c r="J44" s="296">
        <v>0</v>
      </c>
      <c r="K44" s="296">
        <v>2</v>
      </c>
      <c r="L44" s="296">
        <v>8</v>
      </c>
      <c r="M44" s="296">
        <v>4</v>
      </c>
      <c r="N44" s="296">
        <v>0</v>
      </c>
      <c r="O44" s="296">
        <v>52</v>
      </c>
      <c r="P44" s="296">
        <v>0</v>
      </c>
      <c r="Q44" s="296">
        <v>0</v>
      </c>
      <c r="R44" s="296">
        <v>0</v>
      </c>
      <c r="S44" s="296">
        <v>0</v>
      </c>
      <c r="T44" s="296">
        <v>0</v>
      </c>
      <c r="U44" s="296">
        <v>0</v>
      </c>
      <c r="V44" s="296">
        <v>0</v>
      </c>
      <c r="W44" s="296">
        <v>8</v>
      </c>
      <c r="X44" s="296">
        <v>0</v>
      </c>
      <c r="Y44" s="296">
        <v>2</v>
      </c>
      <c r="Z44" s="296">
        <v>0</v>
      </c>
      <c r="AA44" s="296">
        <v>0</v>
      </c>
      <c r="AB44" s="296">
        <v>12</v>
      </c>
      <c r="AC44" s="296">
        <v>0</v>
      </c>
      <c r="AD44" s="296">
        <v>52</v>
      </c>
      <c r="AE44" s="296">
        <v>37</v>
      </c>
      <c r="AF44" s="296">
        <v>0</v>
      </c>
      <c r="AG44" s="296">
        <v>210</v>
      </c>
    </row>
    <row r="45" spans="1:33" x14ac:dyDescent="0.25">
      <c r="A45" s="275" t="s">
        <v>240</v>
      </c>
      <c r="B45" s="296">
        <f>SUM(C45:AG45)</f>
        <v>93</v>
      </c>
      <c r="C45" s="296">
        <v>30</v>
      </c>
      <c r="D45" s="296">
        <v>1</v>
      </c>
      <c r="E45" s="296">
        <v>21</v>
      </c>
      <c r="F45" s="296">
        <v>0</v>
      </c>
      <c r="G45" s="296">
        <v>0</v>
      </c>
      <c r="H45" s="296">
        <v>12</v>
      </c>
      <c r="I45" s="296">
        <v>1</v>
      </c>
      <c r="J45" s="296">
        <v>0</v>
      </c>
      <c r="K45" s="296">
        <v>0</v>
      </c>
      <c r="L45" s="296">
        <v>10</v>
      </c>
      <c r="M45" s="296">
        <v>8</v>
      </c>
      <c r="N45" s="296">
        <v>0</v>
      </c>
      <c r="O45" s="296">
        <v>6</v>
      </c>
      <c r="P45" s="296">
        <v>2</v>
      </c>
      <c r="Q45" s="296">
        <v>2</v>
      </c>
      <c r="R45" s="296">
        <v>0</v>
      </c>
      <c r="S45" s="296">
        <v>0</v>
      </c>
      <c r="T45" s="296">
        <v>0</v>
      </c>
      <c r="U45" s="296">
        <v>0</v>
      </c>
      <c r="V45" s="296">
        <v>0</v>
      </c>
      <c r="W45" s="296">
        <v>0</v>
      </c>
      <c r="X45" s="296">
        <v>0</v>
      </c>
      <c r="Y45" s="296">
        <v>0</v>
      </c>
      <c r="Z45" s="296">
        <v>0</v>
      </c>
      <c r="AA45" s="296">
        <v>0</v>
      </c>
      <c r="AB45" s="296">
        <v>0</v>
      </c>
      <c r="AC45" s="296">
        <v>0</v>
      </c>
      <c r="AD45" s="296">
        <v>0</v>
      </c>
      <c r="AE45" s="296">
        <v>0</v>
      </c>
      <c r="AF45" s="296">
        <v>0</v>
      </c>
      <c r="AG45" s="296">
        <v>0</v>
      </c>
    </row>
    <row r="46" spans="1:33" x14ac:dyDescent="0.25">
      <c r="A46" s="301"/>
      <c r="B46" s="296"/>
      <c r="C46" s="296"/>
      <c r="D46" s="296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</row>
    <row r="47" spans="1:33" x14ac:dyDescent="0.25">
      <c r="A47" s="297" t="s">
        <v>63</v>
      </c>
      <c r="B47" s="295">
        <f>SUM(B48:B53)</f>
        <v>2991</v>
      </c>
      <c r="C47" s="295">
        <f>SUM(C48:C53)</f>
        <v>125</v>
      </c>
      <c r="D47" s="295">
        <f>SUM(D48:D53)</f>
        <v>1</v>
      </c>
      <c r="E47" s="295">
        <f>SUM(E48:E53)</f>
        <v>123</v>
      </c>
      <c r="F47" s="295">
        <f>SUM(F48:F53)</f>
        <v>0</v>
      </c>
      <c r="G47" s="295">
        <f>SUM(G48:G53)</f>
        <v>0</v>
      </c>
      <c r="H47" s="295">
        <f>SUM(H48:H53)</f>
        <v>12</v>
      </c>
      <c r="I47" s="295">
        <f>SUM(I48:I53)</f>
        <v>9</v>
      </c>
      <c r="J47" s="295">
        <f>SUM(J48:J53)</f>
        <v>0</v>
      </c>
      <c r="K47" s="295">
        <f>SUM(K48:K53)</f>
        <v>1</v>
      </c>
      <c r="L47" s="295">
        <f>SUM(L48:L53)</f>
        <v>90</v>
      </c>
      <c r="M47" s="295">
        <f>SUM(M48:M53)</f>
        <v>103</v>
      </c>
      <c r="N47" s="295">
        <f>SUM(N48:N53)</f>
        <v>1</v>
      </c>
      <c r="O47" s="295">
        <f>SUM(O48:O53)</f>
        <v>225</v>
      </c>
      <c r="P47" s="295">
        <f>SUM(P48:P53)</f>
        <v>1</v>
      </c>
      <c r="Q47" s="295">
        <f>SUM(Q48:Q53)</f>
        <v>1</v>
      </c>
      <c r="R47" s="295">
        <f>SUM(R48:R53)</f>
        <v>0</v>
      </c>
      <c r="S47" s="295">
        <f>SUM(S48:S53)</f>
        <v>0</v>
      </c>
      <c r="T47" s="295">
        <f>SUM(T48:T53)</f>
        <v>1</v>
      </c>
      <c r="U47" s="295">
        <f>SUM(U48:U53)</f>
        <v>0</v>
      </c>
      <c r="V47" s="295">
        <f>SUM(V48:V53)</f>
        <v>1</v>
      </c>
      <c r="W47" s="295">
        <f>SUM(W48:W53)</f>
        <v>355</v>
      </c>
      <c r="X47" s="295">
        <f>SUM(X48:X53)</f>
        <v>0</v>
      </c>
      <c r="Y47" s="295">
        <f>SUM(Y48:Y53)</f>
        <v>280</v>
      </c>
      <c r="Z47" s="295">
        <f>SUM(Z48:Z53)</f>
        <v>1</v>
      </c>
      <c r="AA47" s="295">
        <f>SUM(AA48:AA53)</f>
        <v>27</v>
      </c>
      <c r="AB47" s="295">
        <f>SUM(AB48:AB53)</f>
        <v>6</v>
      </c>
      <c r="AC47" s="295">
        <f>SUM(AC48:AC53)</f>
        <v>2</v>
      </c>
      <c r="AD47" s="295">
        <f>SUM(AD48:AD53)</f>
        <v>374</v>
      </c>
      <c r="AE47" s="295">
        <f>SUM(AE48:AE53)</f>
        <v>364</v>
      </c>
      <c r="AF47" s="295">
        <f>SUM(AF48:AF53)</f>
        <v>1</v>
      </c>
      <c r="AG47" s="295">
        <f>SUM(AG48:AG53)</f>
        <v>887</v>
      </c>
    </row>
    <row r="48" spans="1:33" x14ac:dyDescent="0.25">
      <c r="A48" s="298" t="s">
        <v>75</v>
      </c>
      <c r="B48" s="296">
        <f>SUM(C48:AG48)</f>
        <v>1560</v>
      </c>
      <c r="C48" s="296">
        <v>63</v>
      </c>
      <c r="D48" s="296">
        <v>1</v>
      </c>
      <c r="E48" s="296">
        <v>65</v>
      </c>
      <c r="F48" s="296">
        <v>0</v>
      </c>
      <c r="G48" s="296">
        <v>0</v>
      </c>
      <c r="H48" s="296">
        <v>11</v>
      </c>
      <c r="I48" s="296">
        <v>7</v>
      </c>
      <c r="J48" s="296">
        <v>0</v>
      </c>
      <c r="K48" s="296">
        <v>0</v>
      </c>
      <c r="L48" s="296">
        <v>62</v>
      </c>
      <c r="M48" s="296">
        <v>59</v>
      </c>
      <c r="N48" s="296">
        <v>0</v>
      </c>
      <c r="O48" s="296">
        <v>80</v>
      </c>
      <c r="P48" s="296">
        <v>0</v>
      </c>
      <c r="Q48" s="296">
        <v>0</v>
      </c>
      <c r="R48" s="296">
        <v>0</v>
      </c>
      <c r="S48" s="296">
        <v>0</v>
      </c>
      <c r="T48" s="296">
        <v>0</v>
      </c>
      <c r="U48" s="296">
        <v>0</v>
      </c>
      <c r="V48" s="296">
        <v>0</v>
      </c>
      <c r="W48" s="296">
        <v>194</v>
      </c>
      <c r="X48" s="296">
        <v>0</v>
      </c>
      <c r="Y48" s="296">
        <v>160</v>
      </c>
      <c r="Z48" s="296">
        <v>1</v>
      </c>
      <c r="AA48" s="296">
        <v>8</v>
      </c>
      <c r="AB48" s="296">
        <v>4</v>
      </c>
      <c r="AC48" s="296">
        <v>0</v>
      </c>
      <c r="AD48" s="296">
        <v>244</v>
      </c>
      <c r="AE48" s="296">
        <v>283</v>
      </c>
      <c r="AF48" s="296">
        <v>0</v>
      </c>
      <c r="AG48" s="296">
        <v>318</v>
      </c>
    </row>
    <row r="49" spans="1:33" x14ac:dyDescent="0.25">
      <c r="A49" s="298" t="s">
        <v>77</v>
      </c>
      <c r="B49" s="296">
        <f>SUM(C49:AG49)</f>
        <v>945</v>
      </c>
      <c r="C49" s="296">
        <v>37</v>
      </c>
      <c r="D49" s="296">
        <v>0</v>
      </c>
      <c r="E49" s="296">
        <v>20</v>
      </c>
      <c r="F49" s="296">
        <v>0</v>
      </c>
      <c r="G49" s="296">
        <v>0</v>
      </c>
      <c r="H49" s="296">
        <v>0</v>
      </c>
      <c r="I49" s="296">
        <v>1</v>
      </c>
      <c r="J49" s="296">
        <v>0</v>
      </c>
      <c r="K49" s="296">
        <v>0</v>
      </c>
      <c r="L49" s="296">
        <v>15</v>
      </c>
      <c r="M49" s="296">
        <v>20</v>
      </c>
      <c r="N49" s="296">
        <v>1</v>
      </c>
      <c r="O49" s="296">
        <v>99</v>
      </c>
      <c r="P49" s="296">
        <v>0</v>
      </c>
      <c r="Q49" s="296">
        <v>0</v>
      </c>
      <c r="R49" s="296">
        <v>0</v>
      </c>
      <c r="S49" s="296">
        <v>0</v>
      </c>
      <c r="T49" s="296">
        <v>0</v>
      </c>
      <c r="U49" s="296">
        <v>0</v>
      </c>
      <c r="V49" s="296">
        <v>0</v>
      </c>
      <c r="W49" s="296">
        <v>36</v>
      </c>
      <c r="X49" s="296">
        <v>0</v>
      </c>
      <c r="Y49" s="296">
        <v>2</v>
      </c>
      <c r="Z49" s="296">
        <v>0</v>
      </c>
      <c r="AA49" s="296">
        <v>0</v>
      </c>
      <c r="AB49" s="296">
        <v>0</v>
      </c>
      <c r="AC49" s="296">
        <v>0</v>
      </c>
      <c r="AD49" s="296">
        <v>119</v>
      </c>
      <c r="AE49" s="296">
        <v>53</v>
      </c>
      <c r="AF49" s="296">
        <v>1</v>
      </c>
      <c r="AG49" s="296">
        <v>541</v>
      </c>
    </row>
    <row r="50" spans="1:33" x14ac:dyDescent="0.25">
      <c r="A50" s="275" t="s">
        <v>241</v>
      </c>
      <c r="B50" s="296">
        <f>SUM(C50:AG50)</f>
        <v>380</v>
      </c>
      <c r="C50" s="296">
        <v>17</v>
      </c>
      <c r="D50" s="296">
        <v>0</v>
      </c>
      <c r="E50" s="296">
        <v>22</v>
      </c>
      <c r="F50" s="296">
        <v>0</v>
      </c>
      <c r="G50" s="296">
        <v>0</v>
      </c>
      <c r="H50" s="296">
        <v>1</v>
      </c>
      <c r="I50" s="296">
        <v>0</v>
      </c>
      <c r="J50" s="296">
        <v>0</v>
      </c>
      <c r="K50" s="296">
        <v>0</v>
      </c>
      <c r="L50" s="296">
        <v>8</v>
      </c>
      <c r="M50" s="296">
        <v>5</v>
      </c>
      <c r="N50" s="296">
        <v>0</v>
      </c>
      <c r="O50" s="296">
        <v>1</v>
      </c>
      <c r="P50" s="296">
        <v>0</v>
      </c>
      <c r="Q50" s="296">
        <v>0</v>
      </c>
      <c r="R50" s="296">
        <v>0</v>
      </c>
      <c r="S50" s="296">
        <v>0</v>
      </c>
      <c r="T50" s="296">
        <v>0</v>
      </c>
      <c r="U50" s="296">
        <v>0</v>
      </c>
      <c r="V50" s="296">
        <v>0</v>
      </c>
      <c r="W50" s="296">
        <v>125</v>
      </c>
      <c r="X50" s="296">
        <v>0</v>
      </c>
      <c r="Y50" s="296">
        <v>113</v>
      </c>
      <c r="Z50" s="296">
        <v>0</v>
      </c>
      <c r="AA50" s="296">
        <v>19</v>
      </c>
      <c r="AB50" s="296">
        <v>2</v>
      </c>
      <c r="AC50" s="296">
        <v>2</v>
      </c>
      <c r="AD50" s="296">
        <v>11</v>
      </c>
      <c r="AE50" s="296">
        <v>28</v>
      </c>
      <c r="AF50" s="296">
        <v>0</v>
      </c>
      <c r="AG50" s="296">
        <v>26</v>
      </c>
    </row>
    <row r="51" spans="1:33" x14ac:dyDescent="0.25">
      <c r="A51" s="275" t="s">
        <v>242</v>
      </c>
      <c r="B51" s="296">
        <f>SUM(C51:AG51)</f>
        <v>96</v>
      </c>
      <c r="C51" s="296">
        <v>8</v>
      </c>
      <c r="D51" s="296">
        <v>0</v>
      </c>
      <c r="E51" s="296">
        <v>14</v>
      </c>
      <c r="F51" s="296">
        <v>0</v>
      </c>
      <c r="G51" s="296">
        <v>0</v>
      </c>
      <c r="H51" s="296">
        <v>0</v>
      </c>
      <c r="I51" s="296">
        <v>1</v>
      </c>
      <c r="J51" s="296">
        <v>0</v>
      </c>
      <c r="K51" s="296">
        <v>1</v>
      </c>
      <c r="L51" s="296">
        <v>5</v>
      </c>
      <c r="M51" s="296">
        <v>18</v>
      </c>
      <c r="N51" s="296">
        <v>0</v>
      </c>
      <c r="O51" s="296">
        <v>45</v>
      </c>
      <c r="P51" s="296">
        <v>1</v>
      </c>
      <c r="Q51" s="296">
        <v>1</v>
      </c>
      <c r="R51" s="296">
        <v>0</v>
      </c>
      <c r="S51" s="296">
        <v>0</v>
      </c>
      <c r="T51" s="296">
        <v>1</v>
      </c>
      <c r="U51" s="296">
        <v>0</v>
      </c>
      <c r="V51" s="296">
        <v>1</v>
      </c>
      <c r="W51" s="296">
        <v>0</v>
      </c>
      <c r="X51" s="296">
        <v>0</v>
      </c>
      <c r="Y51" s="296">
        <v>0</v>
      </c>
      <c r="Z51" s="296">
        <v>0</v>
      </c>
      <c r="AA51" s="296">
        <v>0</v>
      </c>
      <c r="AB51" s="296">
        <v>0</v>
      </c>
      <c r="AC51" s="296">
        <v>0</v>
      </c>
      <c r="AD51" s="296">
        <v>0</v>
      </c>
      <c r="AE51" s="296">
        <v>0</v>
      </c>
      <c r="AF51" s="296">
        <v>0</v>
      </c>
      <c r="AG51" s="296">
        <v>0</v>
      </c>
    </row>
    <row r="52" spans="1:33" x14ac:dyDescent="0.25">
      <c r="A52" s="275" t="s">
        <v>243</v>
      </c>
      <c r="B52" s="296">
        <f>SUM(C52:AG52)</f>
        <v>10</v>
      </c>
      <c r="C52" s="296">
        <v>0</v>
      </c>
      <c r="D52" s="296">
        <v>0</v>
      </c>
      <c r="E52" s="296">
        <v>2</v>
      </c>
      <c r="F52" s="296">
        <v>0</v>
      </c>
      <c r="G52" s="296">
        <v>0</v>
      </c>
      <c r="H52" s="296">
        <v>0</v>
      </c>
      <c r="I52" s="296">
        <v>0</v>
      </c>
      <c r="J52" s="296">
        <v>0</v>
      </c>
      <c r="K52" s="296">
        <v>0</v>
      </c>
      <c r="L52" s="296">
        <v>0</v>
      </c>
      <c r="M52" s="296">
        <v>1</v>
      </c>
      <c r="N52" s="296">
        <v>0</v>
      </c>
      <c r="O52" s="296">
        <v>0</v>
      </c>
      <c r="P52" s="296">
        <v>0</v>
      </c>
      <c r="Q52" s="296">
        <v>0</v>
      </c>
      <c r="R52" s="296">
        <v>0</v>
      </c>
      <c r="S52" s="296">
        <v>0</v>
      </c>
      <c r="T52" s="296">
        <v>0</v>
      </c>
      <c r="U52" s="296">
        <v>0</v>
      </c>
      <c r="V52" s="296">
        <v>0</v>
      </c>
      <c r="W52" s="296">
        <v>0</v>
      </c>
      <c r="X52" s="296">
        <v>0</v>
      </c>
      <c r="Y52" s="296">
        <v>5</v>
      </c>
      <c r="Z52" s="296">
        <v>0</v>
      </c>
      <c r="AA52" s="296">
        <v>0</v>
      </c>
      <c r="AB52" s="296">
        <v>0</v>
      </c>
      <c r="AC52" s="296">
        <v>0</v>
      </c>
      <c r="AD52" s="296">
        <v>0</v>
      </c>
      <c r="AE52" s="296">
        <v>0</v>
      </c>
      <c r="AF52" s="296">
        <v>0</v>
      </c>
      <c r="AG52" s="296">
        <v>2</v>
      </c>
    </row>
    <row r="53" spans="1:33" x14ac:dyDescent="0.25">
      <c r="A53" s="275" t="s">
        <v>244</v>
      </c>
      <c r="B53" s="296">
        <f>SUM(C53:AG53)</f>
        <v>0</v>
      </c>
      <c r="C53" s="296">
        <v>0</v>
      </c>
      <c r="D53" s="296">
        <v>0</v>
      </c>
      <c r="E53" s="296">
        <v>0</v>
      </c>
      <c r="F53" s="296">
        <v>0</v>
      </c>
      <c r="G53" s="296">
        <v>0</v>
      </c>
      <c r="H53" s="296">
        <v>0</v>
      </c>
      <c r="I53" s="296">
        <v>0</v>
      </c>
      <c r="J53" s="296">
        <v>0</v>
      </c>
      <c r="K53" s="296">
        <v>0</v>
      </c>
      <c r="L53" s="296">
        <v>0</v>
      </c>
      <c r="M53" s="296">
        <v>0</v>
      </c>
      <c r="N53" s="296">
        <v>0</v>
      </c>
      <c r="O53" s="296">
        <v>0</v>
      </c>
      <c r="P53" s="296">
        <v>0</v>
      </c>
      <c r="Q53" s="296">
        <v>0</v>
      </c>
      <c r="R53" s="296">
        <v>0</v>
      </c>
      <c r="S53" s="296">
        <v>0</v>
      </c>
      <c r="T53" s="296">
        <v>0</v>
      </c>
      <c r="U53" s="296">
        <v>0</v>
      </c>
      <c r="V53" s="296">
        <v>0</v>
      </c>
      <c r="W53" s="296">
        <v>0</v>
      </c>
      <c r="X53" s="296">
        <v>0</v>
      </c>
      <c r="Y53" s="296">
        <v>0</v>
      </c>
      <c r="Z53" s="296">
        <v>0</v>
      </c>
      <c r="AA53" s="296">
        <v>0</v>
      </c>
      <c r="AB53" s="296">
        <v>0</v>
      </c>
      <c r="AC53" s="296">
        <v>0</v>
      </c>
      <c r="AD53" s="296">
        <v>0</v>
      </c>
      <c r="AE53" s="296">
        <v>0</v>
      </c>
      <c r="AF53" s="296">
        <v>0</v>
      </c>
      <c r="AG53" s="296">
        <v>0</v>
      </c>
    </row>
    <row r="54" spans="1:33" x14ac:dyDescent="0.25">
      <c r="A54" s="301"/>
      <c r="B54" s="296"/>
      <c r="C54" s="296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96"/>
      <c r="AA54" s="296"/>
      <c r="AB54" s="296"/>
      <c r="AC54" s="296"/>
      <c r="AD54" s="296"/>
      <c r="AE54" s="296"/>
      <c r="AF54" s="296"/>
      <c r="AG54" s="296"/>
    </row>
    <row r="55" spans="1:33" x14ac:dyDescent="0.25">
      <c r="A55" s="297" t="s">
        <v>64</v>
      </c>
      <c r="B55" s="295">
        <f>SUM(B56:B60)</f>
        <v>2960</v>
      </c>
      <c r="C55" s="295">
        <f>SUM(C56:C60)</f>
        <v>251</v>
      </c>
      <c r="D55" s="295">
        <f>SUM(D56:D60)</f>
        <v>11</v>
      </c>
      <c r="E55" s="295">
        <f>SUM(E56:E60)</f>
        <v>224</v>
      </c>
      <c r="F55" s="295">
        <f>SUM(F56:F60)</f>
        <v>0</v>
      </c>
      <c r="G55" s="295">
        <f>SUM(G56:G60)</f>
        <v>0</v>
      </c>
      <c r="H55" s="295">
        <f>SUM(H56:H60)</f>
        <v>57</v>
      </c>
      <c r="I55" s="295">
        <f>SUM(I56:I60)</f>
        <v>24</v>
      </c>
      <c r="J55" s="295">
        <f>SUM(J56:J60)</f>
        <v>5</v>
      </c>
      <c r="K55" s="295">
        <f>SUM(K56:K60)</f>
        <v>14</v>
      </c>
      <c r="L55" s="295">
        <f>SUM(L56:L60)</f>
        <v>150</v>
      </c>
      <c r="M55" s="295">
        <f>SUM(M56:M60)</f>
        <v>88</v>
      </c>
      <c r="N55" s="295">
        <f>SUM(N56:N60)</f>
        <v>0</v>
      </c>
      <c r="O55" s="295">
        <f>SUM(O56:O60)</f>
        <v>77</v>
      </c>
      <c r="P55" s="295">
        <f>SUM(P56:P60)</f>
        <v>0</v>
      </c>
      <c r="Q55" s="295">
        <f>SUM(Q56:Q60)</f>
        <v>0</v>
      </c>
      <c r="R55" s="295">
        <f>SUM(R56:R60)</f>
        <v>0</v>
      </c>
      <c r="S55" s="295">
        <f>SUM(S56:S60)</f>
        <v>0</v>
      </c>
      <c r="T55" s="295">
        <f>SUM(T56:T60)</f>
        <v>0</v>
      </c>
      <c r="U55" s="295">
        <f>SUM(U56:U60)</f>
        <v>0</v>
      </c>
      <c r="V55" s="295">
        <f>SUM(V56:V60)</f>
        <v>0</v>
      </c>
      <c r="W55" s="295">
        <f>SUM(W56:W60)</f>
        <v>214</v>
      </c>
      <c r="X55" s="295">
        <f>SUM(X56:X60)</f>
        <v>2</v>
      </c>
      <c r="Y55" s="295">
        <f>SUM(Y56:Y60)</f>
        <v>171</v>
      </c>
      <c r="Z55" s="295">
        <f>SUM(Z56:Z60)</f>
        <v>0</v>
      </c>
      <c r="AA55" s="295">
        <f>SUM(AA56:AA60)</f>
        <v>60</v>
      </c>
      <c r="AB55" s="295">
        <f>SUM(AB56:AB60)</f>
        <v>19</v>
      </c>
      <c r="AC55" s="295">
        <f>SUM(AC56:AC60)</f>
        <v>23</v>
      </c>
      <c r="AD55" s="295">
        <f>SUM(AD56:AD60)</f>
        <v>781</v>
      </c>
      <c r="AE55" s="295">
        <f>SUM(AE56:AE60)</f>
        <v>355</v>
      </c>
      <c r="AF55" s="295">
        <f>SUM(AF56:AF60)</f>
        <v>1</v>
      </c>
      <c r="AG55" s="295">
        <f>SUM(AG56:AG60)</f>
        <v>433</v>
      </c>
    </row>
    <row r="56" spans="1:33" x14ac:dyDescent="0.25">
      <c r="A56" s="298" t="s">
        <v>76</v>
      </c>
      <c r="B56" s="296">
        <f>SUM(C56:AG56)</f>
        <v>841</v>
      </c>
      <c r="C56" s="296">
        <v>117</v>
      </c>
      <c r="D56" s="296">
        <v>1</v>
      </c>
      <c r="E56" s="296">
        <v>106</v>
      </c>
      <c r="F56" s="296">
        <v>0</v>
      </c>
      <c r="G56" s="296">
        <v>0</v>
      </c>
      <c r="H56" s="296">
        <v>29</v>
      </c>
      <c r="I56" s="296">
        <v>3</v>
      </c>
      <c r="J56" s="296">
        <v>0</v>
      </c>
      <c r="K56" s="296">
        <v>4</v>
      </c>
      <c r="L56" s="296">
        <v>65</v>
      </c>
      <c r="M56" s="296">
        <v>50</v>
      </c>
      <c r="N56" s="296">
        <v>0</v>
      </c>
      <c r="O56" s="296">
        <v>1</v>
      </c>
      <c r="P56" s="296">
        <v>0</v>
      </c>
      <c r="Q56" s="296">
        <v>0</v>
      </c>
      <c r="R56" s="296">
        <v>0</v>
      </c>
      <c r="S56" s="296">
        <v>0</v>
      </c>
      <c r="T56" s="296">
        <v>0</v>
      </c>
      <c r="U56" s="296">
        <v>0</v>
      </c>
      <c r="V56" s="296">
        <v>0</v>
      </c>
      <c r="W56" s="296">
        <v>41</v>
      </c>
      <c r="X56" s="296">
        <v>1</v>
      </c>
      <c r="Y56" s="296">
        <v>59</v>
      </c>
      <c r="Z56" s="296">
        <v>0</v>
      </c>
      <c r="AA56" s="296">
        <v>0</v>
      </c>
      <c r="AB56" s="296">
        <v>0</v>
      </c>
      <c r="AC56" s="296">
        <v>6</v>
      </c>
      <c r="AD56" s="296">
        <v>206</v>
      </c>
      <c r="AE56" s="296">
        <v>150</v>
      </c>
      <c r="AF56" s="296">
        <v>0</v>
      </c>
      <c r="AG56" s="296">
        <v>2</v>
      </c>
    </row>
    <row r="57" spans="1:33" x14ac:dyDescent="0.25">
      <c r="A57" s="298" t="s">
        <v>82</v>
      </c>
      <c r="B57" s="296">
        <f>SUM(C57:AG57)</f>
        <v>475</v>
      </c>
      <c r="C57" s="296">
        <v>42</v>
      </c>
      <c r="D57" s="296">
        <v>1</v>
      </c>
      <c r="E57" s="296">
        <v>28</v>
      </c>
      <c r="F57" s="296">
        <v>0</v>
      </c>
      <c r="G57" s="296">
        <v>0</v>
      </c>
      <c r="H57" s="296">
        <v>2</v>
      </c>
      <c r="I57" s="296">
        <v>5</v>
      </c>
      <c r="J57" s="296">
        <v>0</v>
      </c>
      <c r="K57" s="296">
        <v>3</v>
      </c>
      <c r="L57" s="296">
        <v>38</v>
      </c>
      <c r="M57" s="296">
        <v>21</v>
      </c>
      <c r="N57" s="296">
        <v>0</v>
      </c>
      <c r="O57" s="296">
        <v>20</v>
      </c>
      <c r="P57" s="296">
        <v>0</v>
      </c>
      <c r="Q57" s="296">
        <v>0</v>
      </c>
      <c r="R57" s="296">
        <v>0</v>
      </c>
      <c r="S57" s="296">
        <v>0</v>
      </c>
      <c r="T57" s="296">
        <v>0</v>
      </c>
      <c r="U57" s="296">
        <v>0</v>
      </c>
      <c r="V57" s="296">
        <v>0</v>
      </c>
      <c r="W57" s="296">
        <v>25</v>
      </c>
      <c r="X57" s="296">
        <v>0</v>
      </c>
      <c r="Y57" s="296">
        <v>1</v>
      </c>
      <c r="Z57" s="296">
        <v>0</v>
      </c>
      <c r="AA57" s="296">
        <v>0</v>
      </c>
      <c r="AB57" s="296">
        <v>0</v>
      </c>
      <c r="AC57" s="296">
        <v>0</v>
      </c>
      <c r="AD57" s="296">
        <v>227</v>
      </c>
      <c r="AE57" s="296">
        <v>1</v>
      </c>
      <c r="AF57" s="296">
        <v>0</v>
      </c>
      <c r="AG57" s="296">
        <v>61</v>
      </c>
    </row>
    <row r="58" spans="1:33" x14ac:dyDescent="0.25">
      <c r="A58" s="275" t="s">
        <v>245</v>
      </c>
      <c r="B58" s="296">
        <f>SUM(C58:AG58)</f>
        <v>371</v>
      </c>
      <c r="C58" s="296">
        <v>1</v>
      </c>
      <c r="D58" s="296">
        <v>1</v>
      </c>
      <c r="E58" s="296">
        <v>5</v>
      </c>
      <c r="F58" s="296">
        <v>0</v>
      </c>
      <c r="G58" s="296">
        <v>0</v>
      </c>
      <c r="H58" s="296">
        <v>0</v>
      </c>
      <c r="I58" s="296">
        <v>0</v>
      </c>
      <c r="J58" s="296">
        <v>0</v>
      </c>
      <c r="K58" s="296">
        <v>0</v>
      </c>
      <c r="L58" s="296">
        <v>3</v>
      </c>
      <c r="M58" s="296">
        <v>3</v>
      </c>
      <c r="N58" s="296">
        <v>0</v>
      </c>
      <c r="O58" s="296">
        <v>49</v>
      </c>
      <c r="P58" s="296">
        <v>0</v>
      </c>
      <c r="Q58" s="296">
        <v>0</v>
      </c>
      <c r="R58" s="296">
        <v>0</v>
      </c>
      <c r="S58" s="296">
        <v>0</v>
      </c>
      <c r="T58" s="296">
        <v>0</v>
      </c>
      <c r="U58" s="296">
        <v>0</v>
      </c>
      <c r="V58" s="296">
        <v>0</v>
      </c>
      <c r="W58" s="296">
        <v>6</v>
      </c>
      <c r="X58" s="296">
        <v>0</v>
      </c>
      <c r="Y58" s="296">
        <v>6</v>
      </c>
      <c r="Z58" s="296">
        <v>0</v>
      </c>
      <c r="AA58" s="296">
        <v>0</v>
      </c>
      <c r="AB58" s="296">
        <v>0</v>
      </c>
      <c r="AC58" s="296">
        <v>0</v>
      </c>
      <c r="AD58" s="296">
        <v>62</v>
      </c>
      <c r="AE58" s="296">
        <v>62</v>
      </c>
      <c r="AF58" s="296">
        <v>0</v>
      </c>
      <c r="AG58" s="296">
        <v>173</v>
      </c>
    </row>
    <row r="59" spans="1:33" x14ac:dyDescent="0.25">
      <c r="A59" s="275" t="s">
        <v>247</v>
      </c>
      <c r="B59" s="296">
        <f>SUM(C59:AG59)</f>
        <v>77</v>
      </c>
      <c r="C59" s="296">
        <v>10</v>
      </c>
      <c r="D59" s="296">
        <v>0</v>
      </c>
      <c r="E59" s="296">
        <v>13</v>
      </c>
      <c r="F59" s="296">
        <v>0</v>
      </c>
      <c r="G59" s="296">
        <v>0</v>
      </c>
      <c r="H59" s="296">
        <v>8</v>
      </c>
      <c r="I59" s="296">
        <v>4</v>
      </c>
      <c r="J59" s="296">
        <v>0</v>
      </c>
      <c r="K59" s="296">
        <v>2</v>
      </c>
      <c r="L59" s="296">
        <v>13</v>
      </c>
      <c r="M59" s="296">
        <v>4</v>
      </c>
      <c r="N59" s="296">
        <v>0</v>
      </c>
      <c r="O59" s="296">
        <v>2</v>
      </c>
      <c r="P59" s="296">
        <v>0</v>
      </c>
      <c r="Q59" s="296">
        <v>0</v>
      </c>
      <c r="R59" s="296">
        <v>0</v>
      </c>
      <c r="S59" s="296">
        <v>0</v>
      </c>
      <c r="T59" s="296">
        <v>0</v>
      </c>
      <c r="U59" s="296">
        <v>0</v>
      </c>
      <c r="V59" s="296">
        <v>0</v>
      </c>
      <c r="W59" s="296">
        <v>2</v>
      </c>
      <c r="X59" s="296">
        <v>0</v>
      </c>
      <c r="Y59" s="296">
        <v>0</v>
      </c>
      <c r="Z59" s="296">
        <v>0</v>
      </c>
      <c r="AA59" s="296">
        <v>0</v>
      </c>
      <c r="AB59" s="296">
        <v>0</v>
      </c>
      <c r="AC59" s="296">
        <v>1</v>
      </c>
      <c r="AD59" s="296">
        <v>8</v>
      </c>
      <c r="AE59" s="296">
        <v>6</v>
      </c>
      <c r="AF59" s="296">
        <v>0</v>
      </c>
      <c r="AG59" s="296">
        <v>4</v>
      </c>
    </row>
    <row r="60" spans="1:33" x14ac:dyDescent="0.25">
      <c r="A60" s="275" t="s">
        <v>78</v>
      </c>
      <c r="B60" s="296">
        <f>SUM(C60:AG60)</f>
        <v>1196</v>
      </c>
      <c r="C60" s="296">
        <v>81</v>
      </c>
      <c r="D60" s="296">
        <v>8</v>
      </c>
      <c r="E60" s="296">
        <v>72</v>
      </c>
      <c r="F60" s="296">
        <v>0</v>
      </c>
      <c r="G60" s="296">
        <v>0</v>
      </c>
      <c r="H60" s="296">
        <v>18</v>
      </c>
      <c r="I60" s="296">
        <v>12</v>
      </c>
      <c r="J60" s="296">
        <v>5</v>
      </c>
      <c r="K60" s="296">
        <v>5</v>
      </c>
      <c r="L60" s="296">
        <v>31</v>
      </c>
      <c r="M60" s="296">
        <v>10</v>
      </c>
      <c r="N60" s="296">
        <v>0</v>
      </c>
      <c r="O60" s="296">
        <v>5</v>
      </c>
      <c r="P60" s="296">
        <v>0</v>
      </c>
      <c r="Q60" s="296">
        <v>0</v>
      </c>
      <c r="R60" s="296">
        <v>0</v>
      </c>
      <c r="S60" s="296">
        <v>0</v>
      </c>
      <c r="T60" s="296">
        <v>0</v>
      </c>
      <c r="U60" s="296">
        <v>0</v>
      </c>
      <c r="V60" s="296">
        <v>0</v>
      </c>
      <c r="W60" s="296">
        <v>140</v>
      </c>
      <c r="X60" s="296">
        <v>1</v>
      </c>
      <c r="Y60" s="296">
        <v>105</v>
      </c>
      <c r="Z60" s="296">
        <v>0</v>
      </c>
      <c r="AA60" s="296">
        <v>60</v>
      </c>
      <c r="AB60" s="296">
        <v>19</v>
      </c>
      <c r="AC60" s="296">
        <v>16</v>
      </c>
      <c r="AD60" s="296">
        <v>278</v>
      </c>
      <c r="AE60" s="296">
        <v>136</v>
      </c>
      <c r="AF60" s="296">
        <v>1</v>
      </c>
      <c r="AG60" s="296">
        <v>193</v>
      </c>
    </row>
    <row r="61" spans="1:33" x14ac:dyDescent="0.25">
      <c r="A61" s="301"/>
      <c r="B61" s="296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</row>
    <row r="62" spans="1:33" x14ac:dyDescent="0.25">
      <c r="A62" s="297" t="s">
        <v>65</v>
      </c>
      <c r="B62" s="295">
        <f>SUM(B63:B66)</f>
        <v>1143</v>
      </c>
      <c r="C62" s="295">
        <f>SUM(C63:C66)</f>
        <v>110</v>
      </c>
      <c r="D62" s="295">
        <f>SUM(D63:D66)</f>
        <v>0</v>
      </c>
      <c r="E62" s="295">
        <f>SUM(E63:E66)</f>
        <v>107</v>
      </c>
      <c r="F62" s="295">
        <f>SUM(F63:F66)</f>
        <v>0</v>
      </c>
      <c r="G62" s="295">
        <f>SUM(G63:G66)</f>
        <v>0</v>
      </c>
      <c r="H62" s="295">
        <f>SUM(H63:H66)</f>
        <v>20</v>
      </c>
      <c r="I62" s="295">
        <f>SUM(I63:I66)</f>
        <v>3</v>
      </c>
      <c r="J62" s="295">
        <f>SUM(J63:J66)</f>
        <v>0</v>
      </c>
      <c r="K62" s="295">
        <f>SUM(K63:K66)</f>
        <v>1</v>
      </c>
      <c r="L62" s="295">
        <f>SUM(L63:L66)</f>
        <v>69</v>
      </c>
      <c r="M62" s="295">
        <f>SUM(M63:M66)</f>
        <v>69</v>
      </c>
      <c r="N62" s="295">
        <f>SUM(N63:N66)</f>
        <v>0</v>
      </c>
      <c r="O62" s="295">
        <f>SUM(O63:O66)</f>
        <v>102</v>
      </c>
      <c r="P62" s="295">
        <f>SUM(P63:P66)</f>
        <v>5</v>
      </c>
      <c r="Q62" s="295">
        <f>SUM(Q63:Q66)</f>
        <v>0</v>
      </c>
      <c r="R62" s="295">
        <f>SUM(R63:R66)</f>
        <v>0</v>
      </c>
      <c r="S62" s="295">
        <f>SUM(S63:S66)</f>
        <v>0</v>
      </c>
      <c r="T62" s="295">
        <f>SUM(T63:T66)</f>
        <v>2</v>
      </c>
      <c r="U62" s="295">
        <f>SUM(U63:U66)</f>
        <v>0</v>
      </c>
      <c r="V62" s="295">
        <f>SUM(V63:V66)</f>
        <v>26</v>
      </c>
      <c r="W62" s="295">
        <f>SUM(W63:W66)</f>
        <v>114</v>
      </c>
      <c r="X62" s="295">
        <f>SUM(X63:X66)</f>
        <v>0</v>
      </c>
      <c r="Y62" s="295">
        <f>SUM(Y63:Y66)</f>
        <v>22</v>
      </c>
      <c r="Z62" s="295">
        <f>SUM(Z63:Z66)</f>
        <v>0</v>
      </c>
      <c r="AA62" s="295">
        <f>SUM(AA63:AA66)</f>
        <v>19</v>
      </c>
      <c r="AB62" s="295">
        <f>SUM(AB63:AB66)</f>
        <v>0</v>
      </c>
      <c r="AC62" s="295">
        <f>SUM(AC63:AC66)</f>
        <v>12</v>
      </c>
      <c r="AD62" s="295">
        <f>SUM(AD63:AD66)</f>
        <v>103</v>
      </c>
      <c r="AE62" s="295">
        <f>SUM(AE63:AE66)</f>
        <v>146</v>
      </c>
      <c r="AF62" s="295">
        <f>SUM(AF63:AF66)</f>
        <v>0</v>
      </c>
      <c r="AG62" s="295">
        <f>SUM(AG63:AG66)</f>
        <v>213</v>
      </c>
    </row>
    <row r="63" spans="1:33" x14ac:dyDescent="0.25">
      <c r="A63" s="298" t="s">
        <v>162</v>
      </c>
      <c r="B63" s="296">
        <f>SUM(C63:AG63)</f>
        <v>591</v>
      </c>
      <c r="C63" s="296">
        <v>92</v>
      </c>
      <c r="D63" s="296">
        <v>0</v>
      </c>
      <c r="E63" s="296">
        <v>85</v>
      </c>
      <c r="F63" s="296">
        <v>0</v>
      </c>
      <c r="G63" s="296">
        <v>0</v>
      </c>
      <c r="H63" s="296">
        <v>19</v>
      </c>
      <c r="I63" s="296">
        <v>3</v>
      </c>
      <c r="J63" s="296">
        <v>0</v>
      </c>
      <c r="K63" s="296">
        <v>0</v>
      </c>
      <c r="L63" s="296">
        <v>60</v>
      </c>
      <c r="M63" s="296">
        <v>50</v>
      </c>
      <c r="N63" s="296">
        <v>0</v>
      </c>
      <c r="O63" s="296">
        <v>45</v>
      </c>
      <c r="P63" s="296">
        <v>0</v>
      </c>
      <c r="Q63" s="296">
        <v>0</v>
      </c>
      <c r="R63" s="296">
        <v>0</v>
      </c>
      <c r="S63" s="296">
        <v>0</v>
      </c>
      <c r="T63" s="296">
        <v>0</v>
      </c>
      <c r="U63" s="296">
        <v>0</v>
      </c>
      <c r="V63" s="296">
        <v>0</v>
      </c>
      <c r="W63" s="296">
        <v>74</v>
      </c>
      <c r="X63" s="296">
        <v>0</v>
      </c>
      <c r="Y63" s="296">
        <v>17</v>
      </c>
      <c r="Z63" s="296">
        <v>0</v>
      </c>
      <c r="AA63" s="296">
        <v>0</v>
      </c>
      <c r="AB63" s="296">
        <v>0</v>
      </c>
      <c r="AC63" s="296">
        <v>0</v>
      </c>
      <c r="AD63" s="296">
        <v>69</v>
      </c>
      <c r="AE63" s="296">
        <v>46</v>
      </c>
      <c r="AF63" s="296">
        <v>0</v>
      </c>
      <c r="AG63" s="296">
        <v>31</v>
      </c>
    </row>
    <row r="64" spans="1:33" x14ac:dyDescent="0.25">
      <c r="A64" s="275" t="s">
        <v>83</v>
      </c>
      <c r="B64" s="296">
        <f>SUM(C64:AG64)</f>
        <v>81</v>
      </c>
      <c r="C64" s="296">
        <v>0</v>
      </c>
      <c r="D64" s="296">
        <v>0</v>
      </c>
      <c r="E64" s="296">
        <v>12</v>
      </c>
      <c r="F64" s="296">
        <v>0</v>
      </c>
      <c r="G64" s="296">
        <v>0</v>
      </c>
      <c r="H64" s="296">
        <v>0</v>
      </c>
      <c r="I64" s="296">
        <v>0</v>
      </c>
      <c r="J64" s="296">
        <v>0</v>
      </c>
      <c r="K64" s="296">
        <v>0</v>
      </c>
      <c r="L64" s="296">
        <v>0</v>
      </c>
      <c r="M64" s="296">
        <v>5</v>
      </c>
      <c r="N64" s="296">
        <v>0</v>
      </c>
      <c r="O64" s="296">
        <v>10</v>
      </c>
      <c r="P64" s="296">
        <v>5</v>
      </c>
      <c r="Q64" s="296">
        <v>0</v>
      </c>
      <c r="R64" s="296">
        <v>0</v>
      </c>
      <c r="S64" s="296">
        <v>0</v>
      </c>
      <c r="T64" s="296">
        <v>2</v>
      </c>
      <c r="U64" s="296">
        <v>0</v>
      </c>
      <c r="V64" s="296">
        <v>26</v>
      </c>
      <c r="W64" s="296">
        <v>0</v>
      </c>
      <c r="X64" s="296">
        <v>0</v>
      </c>
      <c r="Y64" s="296">
        <v>0</v>
      </c>
      <c r="Z64" s="296">
        <v>0</v>
      </c>
      <c r="AA64" s="296">
        <v>0</v>
      </c>
      <c r="AB64" s="296">
        <v>0</v>
      </c>
      <c r="AC64" s="296">
        <v>0</v>
      </c>
      <c r="AD64" s="296">
        <v>1</v>
      </c>
      <c r="AE64" s="296">
        <v>7</v>
      </c>
      <c r="AF64" s="296">
        <v>0</v>
      </c>
      <c r="AG64" s="296">
        <v>13</v>
      </c>
    </row>
    <row r="65" spans="1:33" x14ac:dyDescent="0.25">
      <c r="A65" s="275" t="s">
        <v>248</v>
      </c>
      <c r="B65" s="296">
        <f>SUM(C65:AG65)</f>
        <v>321</v>
      </c>
      <c r="C65" s="296">
        <v>11</v>
      </c>
      <c r="D65" s="296">
        <v>0</v>
      </c>
      <c r="E65" s="296">
        <v>4</v>
      </c>
      <c r="F65" s="296">
        <v>0</v>
      </c>
      <c r="G65" s="296">
        <v>0</v>
      </c>
      <c r="H65" s="296">
        <v>1</v>
      </c>
      <c r="I65" s="296">
        <v>0</v>
      </c>
      <c r="J65" s="296">
        <v>0</v>
      </c>
      <c r="K65" s="296">
        <v>1</v>
      </c>
      <c r="L65" s="296">
        <v>5</v>
      </c>
      <c r="M65" s="296">
        <v>11</v>
      </c>
      <c r="N65" s="296">
        <v>0</v>
      </c>
      <c r="O65" s="296">
        <v>13</v>
      </c>
      <c r="P65" s="296">
        <v>0</v>
      </c>
      <c r="Q65" s="296">
        <v>0</v>
      </c>
      <c r="R65" s="296">
        <v>0</v>
      </c>
      <c r="S65" s="296">
        <v>0</v>
      </c>
      <c r="T65" s="296">
        <v>0</v>
      </c>
      <c r="U65" s="296">
        <v>0</v>
      </c>
      <c r="V65" s="296">
        <v>0</v>
      </c>
      <c r="W65" s="296">
        <v>40</v>
      </c>
      <c r="X65" s="296">
        <v>0</v>
      </c>
      <c r="Y65" s="296">
        <v>5</v>
      </c>
      <c r="Z65" s="296">
        <v>0</v>
      </c>
      <c r="AA65" s="296">
        <v>19</v>
      </c>
      <c r="AB65" s="296">
        <v>0</v>
      </c>
      <c r="AC65" s="296">
        <v>12</v>
      </c>
      <c r="AD65" s="296">
        <v>32</v>
      </c>
      <c r="AE65" s="296">
        <v>93</v>
      </c>
      <c r="AF65" s="296">
        <v>0</v>
      </c>
      <c r="AG65" s="296">
        <v>74</v>
      </c>
    </row>
    <row r="66" spans="1:33" x14ac:dyDescent="0.25">
      <c r="A66" s="275" t="s">
        <v>249</v>
      </c>
      <c r="B66" s="296">
        <f>SUM(C66:AG66)</f>
        <v>150</v>
      </c>
      <c r="C66" s="296">
        <v>7</v>
      </c>
      <c r="D66" s="296">
        <v>0</v>
      </c>
      <c r="E66" s="296">
        <v>6</v>
      </c>
      <c r="F66" s="296">
        <v>0</v>
      </c>
      <c r="G66" s="296">
        <v>0</v>
      </c>
      <c r="H66" s="296">
        <v>0</v>
      </c>
      <c r="I66" s="296">
        <v>0</v>
      </c>
      <c r="J66" s="296">
        <v>0</v>
      </c>
      <c r="K66" s="296">
        <v>0</v>
      </c>
      <c r="L66" s="296">
        <v>4</v>
      </c>
      <c r="M66" s="296">
        <v>3</v>
      </c>
      <c r="N66" s="296">
        <v>0</v>
      </c>
      <c r="O66" s="296">
        <v>34</v>
      </c>
      <c r="P66" s="296">
        <v>0</v>
      </c>
      <c r="Q66" s="296">
        <v>0</v>
      </c>
      <c r="R66" s="296">
        <v>0</v>
      </c>
      <c r="S66" s="296">
        <v>0</v>
      </c>
      <c r="T66" s="296">
        <v>0</v>
      </c>
      <c r="U66" s="296">
        <v>0</v>
      </c>
      <c r="V66" s="296">
        <v>0</v>
      </c>
      <c r="W66" s="296">
        <v>0</v>
      </c>
      <c r="X66" s="296">
        <v>0</v>
      </c>
      <c r="Y66" s="296">
        <v>0</v>
      </c>
      <c r="Z66" s="296">
        <v>0</v>
      </c>
      <c r="AA66" s="296">
        <v>0</v>
      </c>
      <c r="AB66" s="296">
        <v>0</v>
      </c>
      <c r="AC66" s="296">
        <v>0</v>
      </c>
      <c r="AD66" s="296">
        <v>1</v>
      </c>
      <c r="AE66" s="296">
        <v>0</v>
      </c>
      <c r="AF66" s="296">
        <v>0</v>
      </c>
      <c r="AG66" s="296">
        <v>95</v>
      </c>
    </row>
    <row r="67" spans="1:33" x14ac:dyDescent="0.25">
      <c r="A67" s="301"/>
      <c r="B67" s="296"/>
      <c r="C67" s="296"/>
      <c r="D67" s="296"/>
      <c r="E67" s="296"/>
      <c r="F67" s="296"/>
      <c r="G67" s="296"/>
      <c r="H67" s="296"/>
      <c r="I67" s="296"/>
      <c r="J67" s="296"/>
      <c r="K67" s="296"/>
      <c r="L67" s="296"/>
      <c r="M67" s="296"/>
      <c r="N67" s="296"/>
      <c r="O67" s="296"/>
      <c r="P67" s="296"/>
      <c r="Q67" s="296"/>
      <c r="R67" s="296"/>
      <c r="S67" s="296"/>
      <c r="T67" s="296"/>
      <c r="U67" s="296"/>
      <c r="V67" s="296"/>
      <c r="W67" s="296"/>
      <c r="X67" s="296"/>
      <c r="Y67" s="296"/>
      <c r="Z67" s="296"/>
      <c r="AA67" s="296"/>
      <c r="AB67" s="296"/>
      <c r="AC67" s="296"/>
      <c r="AD67" s="296"/>
      <c r="AE67" s="296"/>
      <c r="AF67" s="296"/>
      <c r="AG67" s="296"/>
    </row>
    <row r="68" spans="1:33" x14ac:dyDescent="0.25">
      <c r="A68" s="302" t="s">
        <v>66</v>
      </c>
      <c r="B68" s="295">
        <f t="shared" ref="B68:AG68" si="14">SUM(B69:B74)</f>
        <v>1969</v>
      </c>
      <c r="C68" s="295">
        <f t="shared" si="14"/>
        <v>103</v>
      </c>
      <c r="D68" s="295">
        <f t="shared" si="14"/>
        <v>3</v>
      </c>
      <c r="E68" s="295">
        <f t="shared" si="14"/>
        <v>166</v>
      </c>
      <c r="F68" s="295">
        <f t="shared" si="14"/>
        <v>0</v>
      </c>
      <c r="G68" s="295">
        <f t="shared" si="14"/>
        <v>0</v>
      </c>
      <c r="H68" s="295">
        <f t="shared" si="14"/>
        <v>24</v>
      </c>
      <c r="I68" s="295">
        <f t="shared" si="14"/>
        <v>10</v>
      </c>
      <c r="J68" s="295">
        <f t="shared" si="14"/>
        <v>0</v>
      </c>
      <c r="K68" s="295">
        <f t="shared" si="14"/>
        <v>28</v>
      </c>
      <c r="L68" s="295">
        <f t="shared" si="14"/>
        <v>88</v>
      </c>
      <c r="M68" s="295">
        <f t="shared" si="14"/>
        <v>68</v>
      </c>
      <c r="N68" s="295">
        <f t="shared" si="14"/>
        <v>1</v>
      </c>
      <c r="O68" s="295">
        <f t="shared" si="14"/>
        <v>197</v>
      </c>
      <c r="P68" s="295">
        <f t="shared" si="14"/>
        <v>0</v>
      </c>
      <c r="Q68" s="295">
        <f t="shared" si="14"/>
        <v>0</v>
      </c>
      <c r="R68" s="295">
        <f t="shared" si="14"/>
        <v>0</v>
      </c>
      <c r="S68" s="295">
        <f t="shared" si="14"/>
        <v>0</v>
      </c>
      <c r="T68" s="295">
        <f t="shared" si="14"/>
        <v>0</v>
      </c>
      <c r="U68" s="295">
        <f t="shared" ref="U68" si="15">SUM(U69:U74)</f>
        <v>0</v>
      </c>
      <c r="V68" s="295">
        <f t="shared" si="14"/>
        <v>0</v>
      </c>
      <c r="W68" s="295">
        <f t="shared" si="14"/>
        <v>254</v>
      </c>
      <c r="X68" s="295">
        <f t="shared" si="14"/>
        <v>52</v>
      </c>
      <c r="Y68" s="295">
        <f t="shared" si="14"/>
        <v>161</v>
      </c>
      <c r="Z68" s="295">
        <f t="shared" si="14"/>
        <v>0</v>
      </c>
      <c r="AA68" s="295">
        <f t="shared" si="14"/>
        <v>29</v>
      </c>
      <c r="AB68" s="295">
        <f t="shared" ref="AB68" si="16">SUM(AB69:AB74)</f>
        <v>11</v>
      </c>
      <c r="AC68" s="295">
        <f t="shared" si="14"/>
        <v>16</v>
      </c>
      <c r="AD68" s="295">
        <f t="shared" si="14"/>
        <v>352</v>
      </c>
      <c r="AE68" s="295">
        <f t="shared" si="14"/>
        <v>133</v>
      </c>
      <c r="AF68" s="295">
        <f t="shared" si="14"/>
        <v>27</v>
      </c>
      <c r="AG68" s="295">
        <f t="shared" si="14"/>
        <v>246</v>
      </c>
    </row>
    <row r="69" spans="1:33" x14ac:dyDescent="0.25">
      <c r="A69" s="275" t="s">
        <v>163</v>
      </c>
      <c r="B69" s="296">
        <f>SUM(C69:AG69)</f>
        <v>283</v>
      </c>
      <c r="C69" s="296">
        <v>32</v>
      </c>
      <c r="D69" s="296">
        <v>2</v>
      </c>
      <c r="E69" s="296">
        <v>72</v>
      </c>
      <c r="F69" s="296">
        <v>0</v>
      </c>
      <c r="G69" s="296">
        <v>0</v>
      </c>
      <c r="H69" s="296">
        <v>0</v>
      </c>
      <c r="I69" s="296">
        <v>0</v>
      </c>
      <c r="J69" s="296">
        <v>0</v>
      </c>
      <c r="K69" s="296">
        <v>0</v>
      </c>
      <c r="L69" s="296">
        <v>0</v>
      </c>
      <c r="M69" s="296">
        <v>0</v>
      </c>
      <c r="N69" s="296">
        <v>0</v>
      </c>
      <c r="O69" s="296">
        <v>47</v>
      </c>
      <c r="P69" s="296">
        <v>0</v>
      </c>
      <c r="Q69" s="296">
        <v>0</v>
      </c>
      <c r="R69" s="296">
        <v>0</v>
      </c>
      <c r="S69" s="296">
        <v>0</v>
      </c>
      <c r="T69" s="296">
        <v>0</v>
      </c>
      <c r="U69" s="296">
        <v>0</v>
      </c>
      <c r="V69" s="296">
        <v>0</v>
      </c>
      <c r="W69" s="296">
        <v>0</v>
      </c>
      <c r="X69" s="296">
        <v>0</v>
      </c>
      <c r="Y69" s="296">
        <v>91</v>
      </c>
      <c r="Z69" s="296">
        <v>0</v>
      </c>
      <c r="AA69" s="296">
        <v>0</v>
      </c>
      <c r="AB69" s="296">
        <v>0</v>
      </c>
      <c r="AC69" s="296">
        <v>0</v>
      </c>
      <c r="AD69" s="296">
        <v>0</v>
      </c>
      <c r="AE69" s="296">
        <v>0</v>
      </c>
      <c r="AF69" s="296">
        <v>0</v>
      </c>
      <c r="AG69" s="296">
        <v>39</v>
      </c>
    </row>
    <row r="70" spans="1:33" x14ac:dyDescent="0.25">
      <c r="A70" s="275" t="s">
        <v>252</v>
      </c>
      <c r="B70" s="296">
        <f>SUM(C70:AG70)</f>
        <v>1208</v>
      </c>
      <c r="C70" s="296">
        <v>49</v>
      </c>
      <c r="D70" s="296">
        <v>1</v>
      </c>
      <c r="E70" s="296">
        <v>77</v>
      </c>
      <c r="F70" s="296">
        <v>0</v>
      </c>
      <c r="G70" s="296">
        <v>0</v>
      </c>
      <c r="H70" s="296">
        <v>17</v>
      </c>
      <c r="I70" s="296">
        <v>8</v>
      </c>
      <c r="J70" s="296">
        <v>0</v>
      </c>
      <c r="K70" s="296">
        <v>28</v>
      </c>
      <c r="L70" s="296">
        <v>83</v>
      </c>
      <c r="M70" s="296">
        <v>63</v>
      </c>
      <c r="N70" s="296">
        <v>1</v>
      </c>
      <c r="O70" s="296">
        <v>61</v>
      </c>
      <c r="P70" s="296">
        <v>0</v>
      </c>
      <c r="Q70" s="296">
        <v>0</v>
      </c>
      <c r="R70" s="296">
        <v>0</v>
      </c>
      <c r="S70" s="296">
        <v>0</v>
      </c>
      <c r="T70" s="296">
        <v>0</v>
      </c>
      <c r="U70" s="296">
        <v>0</v>
      </c>
      <c r="V70" s="296">
        <v>0</v>
      </c>
      <c r="W70" s="296">
        <v>228</v>
      </c>
      <c r="X70" s="296">
        <v>42</v>
      </c>
      <c r="Y70" s="296">
        <v>9</v>
      </c>
      <c r="Z70" s="296">
        <v>0</v>
      </c>
      <c r="AA70" s="296">
        <v>28</v>
      </c>
      <c r="AB70" s="296">
        <v>1</v>
      </c>
      <c r="AC70" s="296">
        <v>16</v>
      </c>
      <c r="AD70" s="296">
        <v>294</v>
      </c>
      <c r="AE70" s="296">
        <v>58</v>
      </c>
      <c r="AF70" s="296">
        <v>26</v>
      </c>
      <c r="AG70" s="296">
        <v>118</v>
      </c>
    </row>
    <row r="71" spans="1:33" x14ac:dyDescent="0.25">
      <c r="A71" s="275" t="s">
        <v>253</v>
      </c>
      <c r="B71" s="296">
        <f>SUM(C71:AG71)</f>
        <v>97</v>
      </c>
      <c r="C71" s="296">
        <v>2</v>
      </c>
      <c r="D71" s="296">
        <v>0</v>
      </c>
      <c r="E71" s="296">
        <v>0</v>
      </c>
      <c r="F71" s="296">
        <v>0</v>
      </c>
      <c r="G71" s="296">
        <v>0</v>
      </c>
      <c r="H71" s="296">
        <v>0</v>
      </c>
      <c r="I71" s="296">
        <v>0</v>
      </c>
      <c r="J71" s="296">
        <v>0</v>
      </c>
      <c r="K71" s="296">
        <v>0</v>
      </c>
      <c r="L71" s="296">
        <v>0</v>
      </c>
      <c r="M71" s="296">
        <v>0</v>
      </c>
      <c r="N71" s="296">
        <v>0</v>
      </c>
      <c r="O71" s="296">
        <v>0</v>
      </c>
      <c r="P71" s="296">
        <v>0</v>
      </c>
      <c r="Q71" s="296">
        <v>0</v>
      </c>
      <c r="R71" s="296">
        <v>0</v>
      </c>
      <c r="S71" s="296">
        <v>0</v>
      </c>
      <c r="T71" s="296">
        <v>0</v>
      </c>
      <c r="U71" s="296">
        <v>0</v>
      </c>
      <c r="V71" s="296">
        <v>0</v>
      </c>
      <c r="W71" s="296">
        <v>24</v>
      </c>
      <c r="X71" s="296">
        <v>8</v>
      </c>
      <c r="Y71" s="296">
        <v>33</v>
      </c>
      <c r="Z71" s="296">
        <v>0</v>
      </c>
      <c r="AA71" s="296">
        <v>1</v>
      </c>
      <c r="AB71" s="296">
        <v>1</v>
      </c>
      <c r="AC71" s="296">
        <v>0</v>
      </c>
      <c r="AD71" s="296">
        <v>11</v>
      </c>
      <c r="AE71" s="296">
        <v>7</v>
      </c>
      <c r="AF71" s="296">
        <v>1</v>
      </c>
      <c r="AG71" s="296">
        <v>9</v>
      </c>
    </row>
    <row r="72" spans="1:33" x14ac:dyDescent="0.25">
      <c r="A72" s="275" t="s">
        <v>254</v>
      </c>
      <c r="B72" s="296">
        <f>SUM(C72:AG72)</f>
        <v>155</v>
      </c>
      <c r="C72" s="296">
        <v>3</v>
      </c>
      <c r="D72" s="296">
        <v>0</v>
      </c>
      <c r="E72" s="296">
        <v>1</v>
      </c>
      <c r="F72" s="296">
        <v>0</v>
      </c>
      <c r="G72" s="296">
        <v>0</v>
      </c>
      <c r="H72" s="296">
        <v>0</v>
      </c>
      <c r="I72" s="296">
        <v>0</v>
      </c>
      <c r="J72" s="296">
        <v>0</v>
      </c>
      <c r="K72" s="296">
        <v>0</v>
      </c>
      <c r="L72" s="296">
        <v>1</v>
      </c>
      <c r="M72" s="296">
        <v>0</v>
      </c>
      <c r="N72" s="296">
        <v>0</v>
      </c>
      <c r="O72" s="296">
        <v>88</v>
      </c>
      <c r="P72" s="296">
        <v>0</v>
      </c>
      <c r="Q72" s="296">
        <v>0</v>
      </c>
      <c r="R72" s="296">
        <v>0</v>
      </c>
      <c r="S72" s="296">
        <v>0</v>
      </c>
      <c r="T72" s="296">
        <v>0</v>
      </c>
      <c r="U72" s="296">
        <v>0</v>
      </c>
      <c r="V72" s="296">
        <v>0</v>
      </c>
      <c r="W72" s="296">
        <v>0</v>
      </c>
      <c r="X72" s="296">
        <v>0</v>
      </c>
      <c r="Y72" s="296">
        <v>0</v>
      </c>
      <c r="Z72" s="296">
        <v>0</v>
      </c>
      <c r="AA72" s="296">
        <v>0</v>
      </c>
      <c r="AB72" s="296">
        <v>0</v>
      </c>
      <c r="AC72" s="296">
        <v>0</v>
      </c>
      <c r="AD72" s="296">
        <v>10</v>
      </c>
      <c r="AE72" s="296">
        <v>0</v>
      </c>
      <c r="AF72" s="296">
        <v>0</v>
      </c>
      <c r="AG72" s="296">
        <v>52</v>
      </c>
    </row>
    <row r="73" spans="1:33" x14ac:dyDescent="0.25">
      <c r="A73" s="275" t="s">
        <v>255</v>
      </c>
      <c r="B73" s="296">
        <f>SUM(C73:AG73)</f>
        <v>99</v>
      </c>
      <c r="C73" s="296">
        <v>5</v>
      </c>
      <c r="D73" s="296">
        <v>0</v>
      </c>
      <c r="E73" s="296">
        <v>3</v>
      </c>
      <c r="F73" s="296">
        <v>0</v>
      </c>
      <c r="G73" s="296">
        <v>0</v>
      </c>
      <c r="H73" s="296">
        <v>1</v>
      </c>
      <c r="I73" s="296">
        <v>0</v>
      </c>
      <c r="J73" s="296">
        <v>0</v>
      </c>
      <c r="K73" s="296">
        <v>0</v>
      </c>
      <c r="L73" s="296">
        <v>3</v>
      </c>
      <c r="M73" s="296">
        <v>5</v>
      </c>
      <c r="N73" s="296">
        <v>0</v>
      </c>
      <c r="O73" s="296">
        <v>0</v>
      </c>
      <c r="P73" s="296">
        <v>0</v>
      </c>
      <c r="Q73" s="296">
        <v>0</v>
      </c>
      <c r="R73" s="296">
        <v>0</v>
      </c>
      <c r="S73" s="296">
        <v>0</v>
      </c>
      <c r="T73" s="296">
        <v>0</v>
      </c>
      <c r="U73" s="296">
        <v>0</v>
      </c>
      <c r="V73" s="296">
        <v>0</v>
      </c>
      <c r="W73" s="296">
        <v>0</v>
      </c>
      <c r="X73" s="296">
        <v>0</v>
      </c>
      <c r="Y73" s="296">
        <v>8</v>
      </c>
      <c r="Z73" s="296">
        <v>0</v>
      </c>
      <c r="AA73" s="296">
        <v>0</v>
      </c>
      <c r="AB73" s="296">
        <v>0</v>
      </c>
      <c r="AC73" s="296">
        <v>0</v>
      </c>
      <c r="AD73" s="296">
        <v>23</v>
      </c>
      <c r="AE73" s="296">
        <v>38</v>
      </c>
      <c r="AF73" s="296">
        <v>0</v>
      </c>
      <c r="AG73" s="296">
        <v>13</v>
      </c>
    </row>
    <row r="74" spans="1:33" x14ac:dyDescent="0.25">
      <c r="A74" s="275" t="s">
        <v>256</v>
      </c>
      <c r="B74" s="296">
        <f>SUM(C74:AG74)</f>
        <v>127</v>
      </c>
      <c r="C74" s="296">
        <v>12</v>
      </c>
      <c r="D74" s="296">
        <v>0</v>
      </c>
      <c r="E74" s="296">
        <v>13</v>
      </c>
      <c r="F74" s="296">
        <v>0</v>
      </c>
      <c r="G74" s="296">
        <v>0</v>
      </c>
      <c r="H74" s="296">
        <v>6</v>
      </c>
      <c r="I74" s="296">
        <v>2</v>
      </c>
      <c r="J74" s="296">
        <v>0</v>
      </c>
      <c r="K74" s="296">
        <v>0</v>
      </c>
      <c r="L74" s="296">
        <v>1</v>
      </c>
      <c r="M74" s="296">
        <v>0</v>
      </c>
      <c r="N74" s="296">
        <v>0</v>
      </c>
      <c r="O74" s="296">
        <v>1</v>
      </c>
      <c r="P74" s="296">
        <v>0</v>
      </c>
      <c r="Q74" s="296">
        <v>0</v>
      </c>
      <c r="R74" s="296">
        <v>0</v>
      </c>
      <c r="S74" s="296">
        <v>0</v>
      </c>
      <c r="T74" s="296">
        <v>0</v>
      </c>
      <c r="U74" s="296">
        <v>0</v>
      </c>
      <c r="V74" s="296">
        <v>0</v>
      </c>
      <c r="W74" s="296">
        <v>2</v>
      </c>
      <c r="X74" s="296">
        <v>2</v>
      </c>
      <c r="Y74" s="296">
        <v>20</v>
      </c>
      <c r="Z74" s="296">
        <v>0</v>
      </c>
      <c r="AA74" s="296">
        <v>0</v>
      </c>
      <c r="AB74" s="296">
        <v>9</v>
      </c>
      <c r="AC74" s="296">
        <v>0</v>
      </c>
      <c r="AD74" s="296">
        <v>14</v>
      </c>
      <c r="AE74" s="296">
        <v>30</v>
      </c>
      <c r="AF74" s="296">
        <v>0</v>
      </c>
      <c r="AG74" s="296">
        <v>15</v>
      </c>
    </row>
    <row r="75" spans="1:33" x14ac:dyDescent="0.25">
      <c r="A75" s="276"/>
      <c r="B75" s="296"/>
      <c r="C75" s="296"/>
      <c r="D75" s="296"/>
      <c r="E75" s="296"/>
      <c r="F75" s="296"/>
      <c r="G75" s="296"/>
      <c r="H75" s="296"/>
      <c r="I75" s="296"/>
      <c r="J75" s="296"/>
      <c r="K75" s="296"/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/>
      <c r="W75" s="296"/>
      <c r="X75" s="296"/>
      <c r="Y75" s="296"/>
      <c r="Z75" s="296"/>
      <c r="AA75" s="296"/>
      <c r="AB75" s="296"/>
      <c r="AC75" s="296"/>
      <c r="AD75" s="296"/>
      <c r="AE75" s="296"/>
      <c r="AF75" s="296"/>
      <c r="AG75" s="296"/>
    </row>
    <row r="76" spans="1:33" x14ac:dyDescent="0.25">
      <c r="A76" s="302" t="s">
        <v>67</v>
      </c>
      <c r="B76" s="295">
        <f t="shared" ref="B76:AG76" si="17">SUM(B77:B84)</f>
        <v>3389</v>
      </c>
      <c r="C76" s="295">
        <f t="shared" si="17"/>
        <v>104</v>
      </c>
      <c r="D76" s="295">
        <f t="shared" si="17"/>
        <v>7</v>
      </c>
      <c r="E76" s="295">
        <f t="shared" si="17"/>
        <v>130</v>
      </c>
      <c r="F76" s="295">
        <f t="shared" si="17"/>
        <v>0</v>
      </c>
      <c r="G76" s="295">
        <f t="shared" si="17"/>
        <v>0</v>
      </c>
      <c r="H76" s="295">
        <f t="shared" si="17"/>
        <v>47</v>
      </c>
      <c r="I76" s="295">
        <f t="shared" si="17"/>
        <v>14</v>
      </c>
      <c r="J76" s="295">
        <f t="shared" si="17"/>
        <v>0</v>
      </c>
      <c r="K76" s="295">
        <f t="shared" si="17"/>
        <v>14</v>
      </c>
      <c r="L76" s="295">
        <f t="shared" si="17"/>
        <v>130</v>
      </c>
      <c r="M76" s="295">
        <f t="shared" si="17"/>
        <v>103</v>
      </c>
      <c r="N76" s="295">
        <f t="shared" si="17"/>
        <v>2</v>
      </c>
      <c r="O76" s="295">
        <f t="shared" si="17"/>
        <v>125</v>
      </c>
      <c r="P76" s="295">
        <f t="shared" si="17"/>
        <v>0</v>
      </c>
      <c r="Q76" s="295">
        <f t="shared" si="17"/>
        <v>0</v>
      </c>
      <c r="R76" s="295">
        <f t="shared" si="17"/>
        <v>0</v>
      </c>
      <c r="S76" s="295">
        <f t="shared" si="17"/>
        <v>0</v>
      </c>
      <c r="T76" s="295">
        <f t="shared" si="17"/>
        <v>0</v>
      </c>
      <c r="U76" s="295">
        <f t="shared" ref="U76" si="18">SUM(U77:U84)</f>
        <v>0</v>
      </c>
      <c r="V76" s="295">
        <f t="shared" si="17"/>
        <v>0</v>
      </c>
      <c r="W76" s="295">
        <f t="shared" si="17"/>
        <v>630</v>
      </c>
      <c r="X76" s="295">
        <f t="shared" si="17"/>
        <v>24</v>
      </c>
      <c r="Y76" s="295">
        <f t="shared" si="17"/>
        <v>733</v>
      </c>
      <c r="Z76" s="295">
        <f t="shared" si="17"/>
        <v>0</v>
      </c>
      <c r="AA76" s="295">
        <f t="shared" si="17"/>
        <v>8</v>
      </c>
      <c r="AB76" s="295">
        <f t="shared" ref="AB76" si="19">SUM(AB77:AB84)</f>
        <v>2</v>
      </c>
      <c r="AC76" s="295">
        <f t="shared" si="17"/>
        <v>8</v>
      </c>
      <c r="AD76" s="295">
        <f t="shared" si="17"/>
        <v>472</v>
      </c>
      <c r="AE76" s="295">
        <f t="shared" si="17"/>
        <v>394</v>
      </c>
      <c r="AF76" s="295">
        <f t="shared" si="17"/>
        <v>14</v>
      </c>
      <c r="AG76" s="295">
        <f t="shared" si="17"/>
        <v>428</v>
      </c>
    </row>
    <row r="77" spans="1:33" x14ac:dyDescent="0.25">
      <c r="A77" s="275" t="s">
        <v>79</v>
      </c>
      <c r="B77" s="296">
        <f>SUM(C77:AG77)</f>
        <v>1924</v>
      </c>
      <c r="C77" s="296">
        <v>50</v>
      </c>
      <c r="D77" s="296">
        <v>2</v>
      </c>
      <c r="E77" s="296">
        <v>67</v>
      </c>
      <c r="F77" s="296">
        <v>0</v>
      </c>
      <c r="G77" s="296">
        <v>0</v>
      </c>
      <c r="H77" s="296">
        <v>42</v>
      </c>
      <c r="I77" s="296">
        <v>11</v>
      </c>
      <c r="J77" s="296">
        <v>0</v>
      </c>
      <c r="K77" s="296">
        <v>11</v>
      </c>
      <c r="L77" s="296">
        <v>72</v>
      </c>
      <c r="M77" s="296">
        <v>71</v>
      </c>
      <c r="N77" s="296">
        <v>2</v>
      </c>
      <c r="O77" s="296">
        <v>80</v>
      </c>
      <c r="P77" s="296">
        <v>0</v>
      </c>
      <c r="Q77" s="296">
        <v>0</v>
      </c>
      <c r="R77" s="296">
        <v>0</v>
      </c>
      <c r="S77" s="296">
        <v>0</v>
      </c>
      <c r="T77" s="296">
        <v>0</v>
      </c>
      <c r="U77" s="296">
        <v>0</v>
      </c>
      <c r="V77" s="296">
        <v>0</v>
      </c>
      <c r="W77" s="296">
        <v>419</v>
      </c>
      <c r="X77" s="296">
        <v>14</v>
      </c>
      <c r="Y77" s="296">
        <v>594</v>
      </c>
      <c r="Z77" s="296">
        <v>0</v>
      </c>
      <c r="AA77" s="296">
        <v>8</v>
      </c>
      <c r="AB77" s="296">
        <v>0</v>
      </c>
      <c r="AC77" s="296">
        <v>6</v>
      </c>
      <c r="AD77" s="296">
        <v>148</v>
      </c>
      <c r="AE77" s="296">
        <v>52</v>
      </c>
      <c r="AF77" s="296">
        <v>14</v>
      </c>
      <c r="AG77" s="296">
        <v>261</v>
      </c>
    </row>
    <row r="78" spans="1:33" x14ac:dyDescent="0.25">
      <c r="A78" s="275" t="s">
        <v>257</v>
      </c>
      <c r="B78" s="296">
        <f>SUM(C78:AG78)</f>
        <v>531</v>
      </c>
      <c r="C78" s="296">
        <v>15</v>
      </c>
      <c r="D78" s="296">
        <v>0</v>
      </c>
      <c r="E78" s="296">
        <v>12</v>
      </c>
      <c r="F78" s="296">
        <v>0</v>
      </c>
      <c r="G78" s="296">
        <v>0</v>
      </c>
      <c r="H78" s="296">
        <v>2</v>
      </c>
      <c r="I78" s="296">
        <v>1</v>
      </c>
      <c r="J78" s="296">
        <v>0</v>
      </c>
      <c r="K78" s="296">
        <v>0</v>
      </c>
      <c r="L78" s="296">
        <v>5</v>
      </c>
      <c r="M78" s="296">
        <v>6</v>
      </c>
      <c r="N78" s="296">
        <v>0</v>
      </c>
      <c r="O78" s="296">
        <v>11</v>
      </c>
      <c r="P78" s="296">
        <v>0</v>
      </c>
      <c r="Q78" s="296">
        <v>0</v>
      </c>
      <c r="R78" s="296">
        <v>0</v>
      </c>
      <c r="S78" s="296">
        <v>0</v>
      </c>
      <c r="T78" s="296">
        <v>0</v>
      </c>
      <c r="U78" s="296">
        <v>0</v>
      </c>
      <c r="V78" s="296">
        <v>0</v>
      </c>
      <c r="W78" s="296">
        <v>131</v>
      </c>
      <c r="X78" s="296">
        <v>0</v>
      </c>
      <c r="Y78" s="296">
        <v>65</v>
      </c>
      <c r="Z78" s="296">
        <v>0</v>
      </c>
      <c r="AA78" s="296">
        <v>0</v>
      </c>
      <c r="AB78" s="296">
        <v>0</v>
      </c>
      <c r="AC78" s="296">
        <v>0</v>
      </c>
      <c r="AD78" s="296">
        <v>71</v>
      </c>
      <c r="AE78" s="296">
        <v>111</v>
      </c>
      <c r="AF78" s="296">
        <v>0</v>
      </c>
      <c r="AG78" s="296">
        <v>101</v>
      </c>
    </row>
    <row r="79" spans="1:33" x14ac:dyDescent="0.25">
      <c r="A79" s="275" t="s">
        <v>258</v>
      </c>
      <c r="B79" s="296">
        <f>SUM(C79:AG79)</f>
        <v>13</v>
      </c>
      <c r="C79" s="296">
        <v>3</v>
      </c>
      <c r="D79" s="296">
        <v>0</v>
      </c>
      <c r="E79" s="296">
        <v>7</v>
      </c>
      <c r="F79" s="296">
        <v>0</v>
      </c>
      <c r="G79" s="296">
        <v>0</v>
      </c>
      <c r="H79" s="296">
        <v>0</v>
      </c>
      <c r="I79" s="296">
        <v>0</v>
      </c>
      <c r="J79" s="296">
        <v>0</v>
      </c>
      <c r="K79" s="296">
        <v>0</v>
      </c>
      <c r="L79" s="296">
        <v>2</v>
      </c>
      <c r="M79" s="296">
        <v>1</v>
      </c>
      <c r="N79" s="296">
        <v>0</v>
      </c>
      <c r="O79" s="296">
        <v>0</v>
      </c>
      <c r="P79" s="296">
        <v>0</v>
      </c>
      <c r="Q79" s="296">
        <v>0</v>
      </c>
      <c r="R79" s="296">
        <v>0</v>
      </c>
      <c r="S79" s="296">
        <v>0</v>
      </c>
      <c r="T79" s="296">
        <v>0</v>
      </c>
      <c r="U79" s="296">
        <v>0</v>
      </c>
      <c r="V79" s="296">
        <v>0</v>
      </c>
      <c r="W79" s="296">
        <v>0</v>
      </c>
      <c r="X79" s="296">
        <v>0</v>
      </c>
      <c r="Y79" s="296">
        <v>0</v>
      </c>
      <c r="Z79" s="296">
        <v>0</v>
      </c>
      <c r="AA79" s="296">
        <v>0</v>
      </c>
      <c r="AB79" s="296">
        <v>0</v>
      </c>
      <c r="AC79" s="296">
        <v>0</v>
      </c>
      <c r="AD79" s="296">
        <v>0</v>
      </c>
      <c r="AE79" s="296">
        <v>0</v>
      </c>
      <c r="AF79" s="296">
        <v>0</v>
      </c>
      <c r="AG79" s="296">
        <v>0</v>
      </c>
    </row>
    <row r="80" spans="1:33" x14ac:dyDescent="0.25">
      <c r="A80" s="275" t="s">
        <v>259</v>
      </c>
      <c r="B80" s="296">
        <f>SUM(C80:AG80)</f>
        <v>527</v>
      </c>
      <c r="C80" s="296">
        <v>21</v>
      </c>
      <c r="D80" s="296">
        <v>0</v>
      </c>
      <c r="E80" s="296">
        <v>25</v>
      </c>
      <c r="F80" s="296">
        <v>0</v>
      </c>
      <c r="G80" s="296">
        <v>0</v>
      </c>
      <c r="H80" s="296">
        <v>0</v>
      </c>
      <c r="I80" s="296">
        <v>0</v>
      </c>
      <c r="J80" s="296">
        <v>0</v>
      </c>
      <c r="K80" s="296">
        <v>0</v>
      </c>
      <c r="L80" s="296">
        <v>23</v>
      </c>
      <c r="M80" s="296">
        <v>16</v>
      </c>
      <c r="N80" s="296">
        <v>0</v>
      </c>
      <c r="O80" s="296">
        <v>0</v>
      </c>
      <c r="P80" s="296">
        <v>0</v>
      </c>
      <c r="Q80" s="296">
        <v>0</v>
      </c>
      <c r="R80" s="296">
        <v>0</v>
      </c>
      <c r="S80" s="296">
        <v>0</v>
      </c>
      <c r="T80" s="296">
        <v>0</v>
      </c>
      <c r="U80" s="296">
        <v>0</v>
      </c>
      <c r="V80" s="296">
        <v>0</v>
      </c>
      <c r="W80" s="296">
        <v>48</v>
      </c>
      <c r="X80" s="296">
        <v>0</v>
      </c>
      <c r="Y80" s="296">
        <v>49</v>
      </c>
      <c r="Z80" s="296">
        <v>0</v>
      </c>
      <c r="AA80" s="296">
        <v>0</v>
      </c>
      <c r="AB80" s="296">
        <v>0</v>
      </c>
      <c r="AC80" s="296">
        <v>0</v>
      </c>
      <c r="AD80" s="296">
        <v>162</v>
      </c>
      <c r="AE80" s="296">
        <v>183</v>
      </c>
      <c r="AF80" s="296">
        <v>0</v>
      </c>
      <c r="AG80" s="296">
        <v>0</v>
      </c>
    </row>
    <row r="81" spans="1:33" x14ac:dyDescent="0.25">
      <c r="A81" s="275" t="s">
        <v>260</v>
      </c>
      <c r="B81" s="296">
        <f>SUM(C81:AG81)</f>
        <v>195</v>
      </c>
      <c r="C81" s="296">
        <v>8</v>
      </c>
      <c r="D81" s="296">
        <v>4</v>
      </c>
      <c r="E81" s="296">
        <v>14</v>
      </c>
      <c r="F81" s="296">
        <v>0</v>
      </c>
      <c r="G81" s="296">
        <v>0</v>
      </c>
      <c r="H81" s="296">
        <v>2</v>
      </c>
      <c r="I81" s="296">
        <v>1</v>
      </c>
      <c r="J81" s="296">
        <v>0</v>
      </c>
      <c r="K81" s="296">
        <v>1</v>
      </c>
      <c r="L81" s="296">
        <v>6</v>
      </c>
      <c r="M81" s="296">
        <v>1</v>
      </c>
      <c r="N81" s="296">
        <v>0</v>
      </c>
      <c r="O81" s="296">
        <v>4</v>
      </c>
      <c r="P81" s="296">
        <v>0</v>
      </c>
      <c r="Q81" s="296">
        <v>0</v>
      </c>
      <c r="R81" s="296">
        <v>0</v>
      </c>
      <c r="S81" s="296">
        <v>0</v>
      </c>
      <c r="T81" s="296">
        <v>0</v>
      </c>
      <c r="U81" s="296">
        <v>0</v>
      </c>
      <c r="V81" s="296">
        <v>0</v>
      </c>
      <c r="W81" s="296">
        <v>10</v>
      </c>
      <c r="X81" s="296">
        <v>10</v>
      </c>
      <c r="Y81" s="296">
        <v>16</v>
      </c>
      <c r="Z81" s="296">
        <v>0</v>
      </c>
      <c r="AA81" s="296">
        <v>0</v>
      </c>
      <c r="AB81" s="296">
        <v>2</v>
      </c>
      <c r="AC81" s="296">
        <v>1</v>
      </c>
      <c r="AD81" s="296">
        <v>53</v>
      </c>
      <c r="AE81" s="296">
        <v>32</v>
      </c>
      <c r="AF81" s="296">
        <v>0</v>
      </c>
      <c r="AG81" s="296">
        <v>30</v>
      </c>
    </row>
    <row r="82" spans="1:33" x14ac:dyDescent="0.25">
      <c r="A82" s="275" t="s">
        <v>261</v>
      </c>
      <c r="B82" s="296">
        <f>SUM(C82:AG82)</f>
        <v>49</v>
      </c>
      <c r="C82" s="296">
        <v>3</v>
      </c>
      <c r="D82" s="296">
        <v>0</v>
      </c>
      <c r="E82" s="296">
        <v>3</v>
      </c>
      <c r="F82" s="296">
        <v>0</v>
      </c>
      <c r="G82" s="296">
        <v>0</v>
      </c>
      <c r="H82" s="296">
        <v>1</v>
      </c>
      <c r="I82" s="296">
        <v>1</v>
      </c>
      <c r="J82" s="296">
        <v>0</v>
      </c>
      <c r="K82" s="296">
        <v>2</v>
      </c>
      <c r="L82" s="296">
        <v>16</v>
      </c>
      <c r="M82" s="296">
        <v>4</v>
      </c>
      <c r="N82" s="296">
        <v>0</v>
      </c>
      <c r="O82" s="296">
        <v>19</v>
      </c>
      <c r="P82" s="296">
        <v>0</v>
      </c>
      <c r="Q82" s="296">
        <v>0</v>
      </c>
      <c r="R82" s="296">
        <v>0</v>
      </c>
      <c r="S82" s="296">
        <v>0</v>
      </c>
      <c r="T82" s="296">
        <v>0</v>
      </c>
      <c r="U82" s="296">
        <v>0</v>
      </c>
      <c r="V82" s="296">
        <v>0</v>
      </c>
      <c r="W82" s="296">
        <v>0</v>
      </c>
      <c r="X82" s="296">
        <v>0</v>
      </c>
      <c r="Y82" s="296">
        <v>0</v>
      </c>
      <c r="Z82" s="296">
        <v>0</v>
      </c>
      <c r="AA82" s="296">
        <v>0</v>
      </c>
      <c r="AB82" s="296">
        <v>0</v>
      </c>
      <c r="AC82" s="296">
        <v>0</v>
      </c>
      <c r="AD82" s="296">
        <v>0</v>
      </c>
      <c r="AE82" s="296">
        <v>0</v>
      </c>
      <c r="AF82" s="296">
        <v>0</v>
      </c>
      <c r="AG82" s="296">
        <v>0</v>
      </c>
    </row>
    <row r="83" spans="1:33" x14ac:dyDescent="0.25">
      <c r="A83" s="275" t="s">
        <v>262</v>
      </c>
      <c r="B83" s="296">
        <f>SUM(C83:AG83)</f>
        <v>79</v>
      </c>
      <c r="C83" s="296">
        <v>2</v>
      </c>
      <c r="D83" s="296">
        <v>0</v>
      </c>
      <c r="E83" s="296">
        <v>0</v>
      </c>
      <c r="F83" s="296">
        <v>0</v>
      </c>
      <c r="G83" s="296">
        <v>0</v>
      </c>
      <c r="H83" s="296">
        <v>0</v>
      </c>
      <c r="I83" s="296">
        <v>0</v>
      </c>
      <c r="J83" s="296">
        <v>0</v>
      </c>
      <c r="K83" s="296">
        <v>0</v>
      </c>
      <c r="L83" s="296">
        <v>6</v>
      </c>
      <c r="M83" s="296">
        <v>0</v>
      </c>
      <c r="N83" s="296">
        <v>0</v>
      </c>
      <c r="O83" s="296">
        <v>10</v>
      </c>
      <c r="P83" s="296">
        <v>0</v>
      </c>
      <c r="Q83" s="296">
        <v>0</v>
      </c>
      <c r="R83" s="296">
        <v>0</v>
      </c>
      <c r="S83" s="296">
        <v>0</v>
      </c>
      <c r="T83" s="296">
        <v>0</v>
      </c>
      <c r="U83" s="296">
        <v>0</v>
      </c>
      <c r="V83" s="296">
        <v>0</v>
      </c>
      <c r="W83" s="296">
        <v>7</v>
      </c>
      <c r="X83" s="296">
        <v>0</v>
      </c>
      <c r="Y83" s="296">
        <v>1</v>
      </c>
      <c r="Z83" s="296">
        <v>0</v>
      </c>
      <c r="AA83" s="296">
        <v>0</v>
      </c>
      <c r="AB83" s="296">
        <v>0</v>
      </c>
      <c r="AC83" s="296">
        <v>1</v>
      </c>
      <c r="AD83" s="296">
        <v>16</v>
      </c>
      <c r="AE83" s="296">
        <v>1</v>
      </c>
      <c r="AF83" s="296">
        <v>0</v>
      </c>
      <c r="AG83" s="296">
        <v>35</v>
      </c>
    </row>
    <row r="84" spans="1:33" x14ac:dyDescent="0.25">
      <c r="A84" s="275" t="s">
        <v>263</v>
      </c>
      <c r="B84" s="296">
        <f>SUM(C84:AG84)</f>
        <v>71</v>
      </c>
      <c r="C84" s="296">
        <v>2</v>
      </c>
      <c r="D84" s="296">
        <v>1</v>
      </c>
      <c r="E84" s="296">
        <v>2</v>
      </c>
      <c r="F84" s="296">
        <v>0</v>
      </c>
      <c r="G84" s="296">
        <v>0</v>
      </c>
      <c r="H84" s="296">
        <v>0</v>
      </c>
      <c r="I84" s="296">
        <v>0</v>
      </c>
      <c r="J84" s="296">
        <v>0</v>
      </c>
      <c r="K84" s="296">
        <v>0</v>
      </c>
      <c r="L84" s="296">
        <v>0</v>
      </c>
      <c r="M84" s="296">
        <v>4</v>
      </c>
      <c r="N84" s="296">
        <v>0</v>
      </c>
      <c r="O84" s="296">
        <v>1</v>
      </c>
      <c r="P84" s="296">
        <v>0</v>
      </c>
      <c r="Q84" s="296">
        <v>0</v>
      </c>
      <c r="R84" s="296">
        <v>0</v>
      </c>
      <c r="S84" s="296">
        <v>0</v>
      </c>
      <c r="T84" s="296">
        <v>0</v>
      </c>
      <c r="U84" s="296">
        <v>0</v>
      </c>
      <c r="V84" s="296">
        <v>0</v>
      </c>
      <c r="W84" s="296">
        <v>15</v>
      </c>
      <c r="X84" s="296">
        <v>0</v>
      </c>
      <c r="Y84" s="296">
        <v>8</v>
      </c>
      <c r="Z84" s="296">
        <v>0</v>
      </c>
      <c r="AA84" s="296">
        <v>0</v>
      </c>
      <c r="AB84" s="296">
        <v>0</v>
      </c>
      <c r="AC84" s="296">
        <v>0</v>
      </c>
      <c r="AD84" s="296">
        <v>22</v>
      </c>
      <c r="AE84" s="296">
        <v>15</v>
      </c>
      <c r="AF84" s="296">
        <v>0</v>
      </c>
      <c r="AG84" s="296">
        <v>1</v>
      </c>
    </row>
    <row r="85" spans="1:33" x14ac:dyDescent="0.25">
      <c r="A85" s="276"/>
      <c r="B85" s="296"/>
      <c r="C85" s="296"/>
      <c r="D85" s="296"/>
      <c r="E85" s="296"/>
      <c r="F85" s="296"/>
      <c r="G85" s="296"/>
      <c r="H85" s="296"/>
      <c r="I85" s="296"/>
      <c r="J85" s="296"/>
      <c r="K85" s="296"/>
      <c r="L85" s="296"/>
      <c r="M85" s="296"/>
      <c r="N85" s="296"/>
      <c r="O85" s="296"/>
      <c r="P85" s="296"/>
      <c r="Q85" s="296"/>
      <c r="R85" s="296"/>
      <c r="S85" s="296"/>
      <c r="T85" s="296"/>
      <c r="U85" s="296"/>
      <c r="V85" s="296"/>
      <c r="W85" s="296"/>
      <c r="X85" s="296"/>
      <c r="Y85" s="296"/>
      <c r="Z85" s="296"/>
      <c r="AA85" s="296"/>
      <c r="AB85" s="296"/>
      <c r="AC85" s="296"/>
      <c r="AD85" s="296"/>
      <c r="AE85" s="296"/>
      <c r="AF85" s="296"/>
      <c r="AG85" s="296"/>
    </row>
    <row r="86" spans="1:33" x14ac:dyDescent="0.25">
      <c r="A86" s="302" t="s">
        <v>68</v>
      </c>
      <c r="B86" s="295">
        <f t="shared" ref="B86:AG86" si="20">SUM(B87:B88)</f>
        <v>821</v>
      </c>
      <c r="C86" s="295">
        <f t="shared" si="20"/>
        <v>237</v>
      </c>
      <c r="D86" s="295">
        <f t="shared" si="20"/>
        <v>1</v>
      </c>
      <c r="E86" s="295">
        <f t="shared" si="20"/>
        <v>158</v>
      </c>
      <c r="F86" s="295">
        <f t="shared" si="20"/>
        <v>0</v>
      </c>
      <c r="G86" s="295">
        <f t="shared" si="20"/>
        <v>0</v>
      </c>
      <c r="H86" s="295">
        <f t="shared" si="20"/>
        <v>21</v>
      </c>
      <c r="I86" s="295">
        <f t="shared" si="20"/>
        <v>2</v>
      </c>
      <c r="J86" s="295">
        <f t="shared" si="20"/>
        <v>0</v>
      </c>
      <c r="K86" s="295">
        <f t="shared" si="20"/>
        <v>11</v>
      </c>
      <c r="L86" s="295">
        <f t="shared" si="20"/>
        <v>87</v>
      </c>
      <c r="M86" s="295">
        <f t="shared" si="20"/>
        <v>80</v>
      </c>
      <c r="N86" s="295">
        <f t="shared" si="20"/>
        <v>6</v>
      </c>
      <c r="O86" s="295">
        <f t="shared" si="20"/>
        <v>8</v>
      </c>
      <c r="P86" s="295">
        <f t="shared" si="20"/>
        <v>0</v>
      </c>
      <c r="Q86" s="295">
        <f t="shared" si="20"/>
        <v>0</v>
      </c>
      <c r="R86" s="295">
        <f t="shared" si="20"/>
        <v>0</v>
      </c>
      <c r="S86" s="295">
        <f t="shared" si="20"/>
        <v>0</v>
      </c>
      <c r="T86" s="295">
        <f t="shared" si="20"/>
        <v>0</v>
      </c>
      <c r="U86" s="295">
        <f t="shared" ref="U86" si="21">SUM(U87:U88)</f>
        <v>0</v>
      </c>
      <c r="V86" s="295">
        <f t="shared" si="20"/>
        <v>3</v>
      </c>
      <c r="W86" s="295">
        <f t="shared" si="20"/>
        <v>118</v>
      </c>
      <c r="X86" s="295">
        <f t="shared" si="20"/>
        <v>0</v>
      </c>
      <c r="Y86" s="295">
        <f t="shared" si="20"/>
        <v>3</v>
      </c>
      <c r="Z86" s="295">
        <f t="shared" si="20"/>
        <v>0</v>
      </c>
      <c r="AA86" s="295">
        <f t="shared" si="20"/>
        <v>0</v>
      </c>
      <c r="AB86" s="295">
        <f t="shared" ref="AB86" si="22">SUM(AB87:AB88)</f>
        <v>0</v>
      </c>
      <c r="AC86" s="295">
        <f t="shared" si="20"/>
        <v>0</v>
      </c>
      <c r="AD86" s="295">
        <f t="shared" si="20"/>
        <v>86</v>
      </c>
      <c r="AE86" s="295">
        <f t="shared" si="20"/>
        <v>0</v>
      </c>
      <c r="AF86" s="295">
        <f t="shared" si="20"/>
        <v>0</v>
      </c>
      <c r="AG86" s="295">
        <f t="shared" si="20"/>
        <v>0</v>
      </c>
    </row>
    <row r="87" spans="1:33" x14ac:dyDescent="0.25">
      <c r="A87" s="275" t="s">
        <v>164</v>
      </c>
      <c r="B87" s="296">
        <f>SUM(C87:AG87)</f>
        <v>679</v>
      </c>
      <c r="C87" s="296">
        <v>204</v>
      </c>
      <c r="D87" s="296">
        <v>1</v>
      </c>
      <c r="E87" s="296">
        <v>135</v>
      </c>
      <c r="F87" s="296">
        <v>0</v>
      </c>
      <c r="G87" s="296">
        <v>0</v>
      </c>
      <c r="H87" s="296">
        <v>6</v>
      </c>
      <c r="I87" s="296">
        <v>0</v>
      </c>
      <c r="J87" s="296">
        <v>0</v>
      </c>
      <c r="K87" s="296">
        <v>1</v>
      </c>
      <c r="L87" s="296">
        <v>66</v>
      </c>
      <c r="M87" s="296">
        <v>56</v>
      </c>
      <c r="N87" s="296">
        <v>6</v>
      </c>
      <c r="O87" s="296">
        <v>0</v>
      </c>
      <c r="P87" s="296">
        <v>0</v>
      </c>
      <c r="Q87" s="296">
        <v>0</v>
      </c>
      <c r="R87" s="296">
        <v>0</v>
      </c>
      <c r="S87" s="296">
        <v>0</v>
      </c>
      <c r="T87" s="296">
        <v>0</v>
      </c>
      <c r="U87" s="296">
        <v>0</v>
      </c>
      <c r="V87" s="296">
        <v>0</v>
      </c>
      <c r="W87" s="296">
        <v>117</v>
      </c>
      <c r="X87" s="296">
        <v>0</v>
      </c>
      <c r="Y87" s="296">
        <v>1</v>
      </c>
      <c r="Z87" s="296">
        <v>0</v>
      </c>
      <c r="AA87" s="296">
        <v>0</v>
      </c>
      <c r="AB87" s="296">
        <v>0</v>
      </c>
      <c r="AC87" s="296">
        <v>0</v>
      </c>
      <c r="AD87" s="296">
        <v>86</v>
      </c>
      <c r="AE87" s="296">
        <v>0</v>
      </c>
      <c r="AF87" s="296">
        <v>0</v>
      </c>
      <c r="AG87" s="296">
        <v>0</v>
      </c>
    </row>
    <row r="88" spans="1:33" x14ac:dyDescent="0.25">
      <c r="A88" s="275" t="s">
        <v>85</v>
      </c>
      <c r="B88" s="296">
        <f>SUM(C88:AG88)</f>
        <v>142</v>
      </c>
      <c r="C88" s="296">
        <v>33</v>
      </c>
      <c r="D88" s="296">
        <v>0</v>
      </c>
      <c r="E88" s="296">
        <v>23</v>
      </c>
      <c r="F88" s="296">
        <v>0</v>
      </c>
      <c r="G88" s="296">
        <v>0</v>
      </c>
      <c r="H88" s="296">
        <v>15</v>
      </c>
      <c r="I88" s="296">
        <v>2</v>
      </c>
      <c r="J88" s="296">
        <v>0</v>
      </c>
      <c r="K88" s="296">
        <v>10</v>
      </c>
      <c r="L88" s="296">
        <v>21</v>
      </c>
      <c r="M88" s="296">
        <v>24</v>
      </c>
      <c r="N88" s="296">
        <v>0</v>
      </c>
      <c r="O88" s="296">
        <v>8</v>
      </c>
      <c r="P88" s="296">
        <v>0</v>
      </c>
      <c r="Q88" s="296">
        <v>0</v>
      </c>
      <c r="R88" s="296">
        <v>0</v>
      </c>
      <c r="S88" s="296">
        <v>0</v>
      </c>
      <c r="T88" s="296">
        <v>0</v>
      </c>
      <c r="U88" s="296">
        <v>0</v>
      </c>
      <c r="V88" s="296">
        <v>3</v>
      </c>
      <c r="W88" s="296">
        <v>1</v>
      </c>
      <c r="X88" s="296">
        <v>0</v>
      </c>
      <c r="Y88" s="296">
        <v>2</v>
      </c>
      <c r="Z88" s="296">
        <v>0</v>
      </c>
      <c r="AA88" s="296">
        <v>0</v>
      </c>
      <c r="AB88" s="296">
        <v>0</v>
      </c>
      <c r="AC88" s="296">
        <v>0</v>
      </c>
      <c r="AD88" s="296">
        <v>0</v>
      </c>
      <c r="AE88" s="296">
        <v>0</v>
      </c>
      <c r="AF88" s="296">
        <v>0</v>
      </c>
      <c r="AG88" s="296">
        <v>0</v>
      </c>
    </row>
    <row r="89" spans="1:33" x14ac:dyDescent="0.25">
      <c r="A89" s="276"/>
      <c r="B89" s="296"/>
      <c r="C89" s="296"/>
      <c r="D89" s="296"/>
      <c r="E89" s="296"/>
      <c r="F89" s="296"/>
      <c r="G89" s="296"/>
      <c r="H89" s="296"/>
      <c r="I89" s="296"/>
      <c r="J89" s="296"/>
      <c r="K89" s="296"/>
      <c r="L89" s="296"/>
      <c r="M89" s="296"/>
      <c r="N89" s="296"/>
      <c r="O89" s="296"/>
      <c r="P89" s="296"/>
      <c r="Q89" s="296"/>
      <c r="R89" s="296"/>
      <c r="S89" s="296"/>
      <c r="T89" s="296"/>
      <c r="U89" s="296"/>
      <c r="V89" s="296"/>
      <c r="W89" s="296"/>
      <c r="X89" s="296"/>
      <c r="Y89" s="296"/>
      <c r="Z89" s="296"/>
      <c r="AA89" s="296"/>
      <c r="AB89" s="296"/>
      <c r="AC89" s="296"/>
      <c r="AD89" s="296"/>
      <c r="AE89" s="296"/>
      <c r="AF89" s="296"/>
      <c r="AG89" s="296"/>
    </row>
    <row r="90" spans="1:33" x14ac:dyDescent="0.25">
      <c r="A90" s="302" t="s">
        <v>69</v>
      </c>
      <c r="B90" s="295">
        <f>SUM(B91:B94)</f>
        <v>940</v>
      </c>
      <c r="C90" s="295">
        <f>SUM(C91:C94)</f>
        <v>41</v>
      </c>
      <c r="D90" s="295">
        <f>SUM(D91:D94)</f>
        <v>0</v>
      </c>
      <c r="E90" s="295">
        <f>SUM(E91:E94)</f>
        <v>31</v>
      </c>
      <c r="F90" s="295">
        <f>SUM(F91:F94)</f>
        <v>0</v>
      </c>
      <c r="G90" s="295">
        <f>SUM(G91:G94)</f>
        <v>0</v>
      </c>
      <c r="H90" s="295">
        <f>SUM(H91:H94)</f>
        <v>6</v>
      </c>
      <c r="I90" s="295">
        <f>SUM(I91:I94)</f>
        <v>1</v>
      </c>
      <c r="J90" s="295">
        <f>SUM(J91:J94)</f>
        <v>0</v>
      </c>
      <c r="K90" s="295">
        <f>SUM(K91:K94)</f>
        <v>7</v>
      </c>
      <c r="L90" s="295">
        <f>SUM(L91:L94)</f>
        <v>43</v>
      </c>
      <c r="M90" s="295">
        <f>SUM(M91:M94)</f>
        <v>28</v>
      </c>
      <c r="N90" s="295">
        <f>SUM(N91:N94)</f>
        <v>2</v>
      </c>
      <c r="O90" s="295">
        <f>SUM(O91:O94)</f>
        <v>16</v>
      </c>
      <c r="P90" s="295">
        <f>SUM(P91:P94)</f>
        <v>32</v>
      </c>
      <c r="Q90" s="295">
        <f>SUM(Q91:Q94)</f>
        <v>0</v>
      </c>
      <c r="R90" s="295">
        <f>SUM(R91:R94)</f>
        <v>0</v>
      </c>
      <c r="S90" s="295">
        <f>SUM(S91:S94)</f>
        <v>4</v>
      </c>
      <c r="T90" s="295">
        <f>SUM(T91:T94)</f>
        <v>5</v>
      </c>
      <c r="U90" s="295">
        <f>SUM(U91:U94)</f>
        <v>0</v>
      </c>
      <c r="V90" s="295">
        <f>SUM(V91:V94)</f>
        <v>72</v>
      </c>
      <c r="W90" s="295">
        <f>SUM(W91:W94)</f>
        <v>62</v>
      </c>
      <c r="X90" s="295">
        <f>SUM(X91:X94)</f>
        <v>0</v>
      </c>
      <c r="Y90" s="295">
        <f>SUM(Y91:Y94)</f>
        <v>32</v>
      </c>
      <c r="Z90" s="295">
        <f>SUM(Z91:Z94)</f>
        <v>0</v>
      </c>
      <c r="AA90" s="295">
        <f>SUM(AA91:AA94)</f>
        <v>4</v>
      </c>
      <c r="AB90" s="295">
        <f>SUM(AB91:AB94)</f>
        <v>1</v>
      </c>
      <c r="AC90" s="295">
        <f>SUM(AC91:AC94)</f>
        <v>1</v>
      </c>
      <c r="AD90" s="295">
        <f>SUM(AD91:AD94)</f>
        <v>216</v>
      </c>
      <c r="AE90" s="295">
        <f>SUM(AE91:AE94)</f>
        <v>228</v>
      </c>
      <c r="AF90" s="295">
        <f>SUM(AF91:AF94)</f>
        <v>0</v>
      </c>
      <c r="AG90" s="295">
        <f>SUM(AG91:AG94)</f>
        <v>108</v>
      </c>
    </row>
    <row r="91" spans="1:33" x14ac:dyDescent="0.25">
      <c r="A91" s="275" t="s">
        <v>165</v>
      </c>
      <c r="B91" s="296">
        <f>SUM(C91:AG91)</f>
        <v>120</v>
      </c>
      <c r="C91" s="296">
        <v>2</v>
      </c>
      <c r="D91" s="296">
        <v>0</v>
      </c>
      <c r="E91" s="296">
        <v>0</v>
      </c>
      <c r="F91" s="296">
        <v>0</v>
      </c>
      <c r="G91" s="296">
        <v>0</v>
      </c>
      <c r="H91" s="296">
        <v>0</v>
      </c>
      <c r="I91" s="296">
        <v>0</v>
      </c>
      <c r="J91" s="296">
        <v>0</v>
      </c>
      <c r="K91" s="296">
        <v>5</v>
      </c>
      <c r="L91" s="296">
        <v>2</v>
      </c>
      <c r="M91" s="296">
        <v>0</v>
      </c>
      <c r="N91" s="296">
        <v>0</v>
      </c>
      <c r="O91" s="296">
        <v>2</v>
      </c>
      <c r="P91" s="296">
        <v>32</v>
      </c>
      <c r="Q91" s="296">
        <v>0</v>
      </c>
      <c r="R91" s="296">
        <v>0</v>
      </c>
      <c r="S91" s="296">
        <v>4</v>
      </c>
      <c r="T91" s="296">
        <v>5</v>
      </c>
      <c r="U91" s="296">
        <v>0</v>
      </c>
      <c r="V91" s="296">
        <v>65</v>
      </c>
      <c r="W91" s="296">
        <v>0</v>
      </c>
      <c r="X91" s="296">
        <v>0</v>
      </c>
      <c r="Y91" s="296">
        <v>0</v>
      </c>
      <c r="Z91" s="296">
        <v>0</v>
      </c>
      <c r="AA91" s="296">
        <v>0</v>
      </c>
      <c r="AB91" s="296">
        <v>0</v>
      </c>
      <c r="AC91" s="296">
        <v>0</v>
      </c>
      <c r="AD91" s="296">
        <v>2</v>
      </c>
      <c r="AE91" s="296">
        <v>0</v>
      </c>
      <c r="AF91" s="296">
        <v>0</v>
      </c>
      <c r="AG91" s="296">
        <v>1</v>
      </c>
    </row>
    <row r="92" spans="1:33" x14ac:dyDescent="0.25">
      <c r="A92" s="275" t="s">
        <v>264</v>
      </c>
      <c r="B92" s="296">
        <f>SUM(C92:AG92)</f>
        <v>33</v>
      </c>
      <c r="C92" s="296">
        <v>7</v>
      </c>
      <c r="D92" s="296">
        <v>0</v>
      </c>
      <c r="E92" s="296">
        <v>0</v>
      </c>
      <c r="F92" s="296">
        <v>0</v>
      </c>
      <c r="G92" s="296">
        <v>0</v>
      </c>
      <c r="H92" s="296">
        <v>0</v>
      </c>
      <c r="I92" s="296">
        <v>0</v>
      </c>
      <c r="J92" s="296">
        <v>0</v>
      </c>
      <c r="K92" s="296">
        <v>1</v>
      </c>
      <c r="L92" s="296">
        <v>8</v>
      </c>
      <c r="M92" s="296">
        <v>0</v>
      </c>
      <c r="N92" s="296">
        <v>0</v>
      </c>
      <c r="O92" s="296">
        <v>5</v>
      </c>
      <c r="P92" s="296">
        <v>0</v>
      </c>
      <c r="Q92" s="296">
        <v>0</v>
      </c>
      <c r="R92" s="296">
        <v>0</v>
      </c>
      <c r="S92" s="296">
        <v>0</v>
      </c>
      <c r="T92" s="296">
        <v>0</v>
      </c>
      <c r="U92" s="296">
        <v>0</v>
      </c>
      <c r="V92" s="296">
        <v>7</v>
      </c>
      <c r="W92" s="296">
        <v>3</v>
      </c>
      <c r="X92" s="296">
        <v>0</v>
      </c>
      <c r="Y92" s="296">
        <v>0</v>
      </c>
      <c r="Z92" s="296">
        <v>0</v>
      </c>
      <c r="AA92" s="296">
        <v>0</v>
      </c>
      <c r="AB92" s="296">
        <v>0</v>
      </c>
      <c r="AC92" s="296">
        <v>0</v>
      </c>
      <c r="AD92" s="296">
        <v>2</v>
      </c>
      <c r="AE92" s="296">
        <v>0</v>
      </c>
      <c r="AF92" s="296">
        <v>0</v>
      </c>
      <c r="AG92" s="296">
        <v>0</v>
      </c>
    </row>
    <row r="93" spans="1:33" x14ac:dyDescent="0.25">
      <c r="A93" s="275" t="s">
        <v>265</v>
      </c>
      <c r="B93" s="296">
        <f>SUM(C93:AG93)</f>
        <v>673</v>
      </c>
      <c r="C93" s="296">
        <v>26</v>
      </c>
      <c r="D93" s="296">
        <v>0</v>
      </c>
      <c r="E93" s="296">
        <v>25</v>
      </c>
      <c r="F93" s="296">
        <v>0</v>
      </c>
      <c r="G93" s="296">
        <v>0</v>
      </c>
      <c r="H93" s="296">
        <v>3</v>
      </c>
      <c r="I93" s="296">
        <v>0</v>
      </c>
      <c r="J93" s="296">
        <v>0</v>
      </c>
      <c r="K93" s="296">
        <v>1</v>
      </c>
      <c r="L93" s="296">
        <v>30</v>
      </c>
      <c r="M93" s="296">
        <v>24</v>
      </c>
      <c r="N93" s="296">
        <v>2</v>
      </c>
      <c r="O93" s="296">
        <v>4</v>
      </c>
      <c r="P93" s="296">
        <v>0</v>
      </c>
      <c r="Q93" s="296">
        <v>0</v>
      </c>
      <c r="R93" s="296">
        <v>0</v>
      </c>
      <c r="S93" s="296">
        <v>0</v>
      </c>
      <c r="T93" s="296">
        <v>0</v>
      </c>
      <c r="U93" s="296">
        <v>0</v>
      </c>
      <c r="V93" s="296">
        <v>0</v>
      </c>
      <c r="W93" s="296">
        <v>38</v>
      </c>
      <c r="X93" s="296">
        <v>0</v>
      </c>
      <c r="Y93" s="296">
        <v>13</v>
      </c>
      <c r="Z93" s="296">
        <v>0</v>
      </c>
      <c r="AA93" s="296">
        <v>0</v>
      </c>
      <c r="AB93" s="296">
        <v>1</v>
      </c>
      <c r="AC93" s="296">
        <v>1</v>
      </c>
      <c r="AD93" s="296">
        <v>195</v>
      </c>
      <c r="AE93" s="296">
        <v>220</v>
      </c>
      <c r="AF93" s="296">
        <v>0</v>
      </c>
      <c r="AG93" s="296">
        <v>90</v>
      </c>
    </row>
    <row r="94" spans="1:33" x14ac:dyDescent="0.25">
      <c r="A94" s="275" t="s">
        <v>46</v>
      </c>
      <c r="B94" s="296">
        <f>SUM(C94:AG94)</f>
        <v>114</v>
      </c>
      <c r="C94" s="296">
        <v>6</v>
      </c>
      <c r="D94" s="296">
        <v>0</v>
      </c>
      <c r="E94" s="296">
        <v>6</v>
      </c>
      <c r="F94" s="296">
        <v>0</v>
      </c>
      <c r="G94" s="296">
        <v>0</v>
      </c>
      <c r="H94" s="296">
        <v>3</v>
      </c>
      <c r="I94" s="296">
        <v>1</v>
      </c>
      <c r="J94" s="296">
        <v>0</v>
      </c>
      <c r="K94" s="296">
        <v>0</v>
      </c>
      <c r="L94" s="296">
        <v>3</v>
      </c>
      <c r="M94" s="296">
        <v>4</v>
      </c>
      <c r="N94" s="296">
        <v>0</v>
      </c>
      <c r="O94" s="296">
        <v>5</v>
      </c>
      <c r="P94" s="296">
        <v>0</v>
      </c>
      <c r="Q94" s="296">
        <v>0</v>
      </c>
      <c r="R94" s="296">
        <v>0</v>
      </c>
      <c r="S94" s="296">
        <v>0</v>
      </c>
      <c r="T94" s="296">
        <v>0</v>
      </c>
      <c r="U94" s="296">
        <v>0</v>
      </c>
      <c r="V94" s="296">
        <v>0</v>
      </c>
      <c r="W94" s="296">
        <v>21</v>
      </c>
      <c r="X94" s="296">
        <v>0</v>
      </c>
      <c r="Y94" s="296">
        <v>19</v>
      </c>
      <c r="Z94" s="296">
        <v>0</v>
      </c>
      <c r="AA94" s="296">
        <v>4</v>
      </c>
      <c r="AB94" s="296">
        <v>0</v>
      </c>
      <c r="AC94" s="296">
        <v>0</v>
      </c>
      <c r="AD94" s="296">
        <v>17</v>
      </c>
      <c r="AE94" s="296">
        <v>8</v>
      </c>
      <c r="AF94" s="296">
        <v>0</v>
      </c>
      <c r="AG94" s="296">
        <v>17</v>
      </c>
    </row>
    <row r="95" spans="1:33" x14ac:dyDescent="0.25">
      <c r="A95" s="303"/>
      <c r="B95" s="296"/>
      <c r="C95" s="296"/>
      <c r="D95" s="296"/>
      <c r="E95" s="296"/>
      <c r="F95" s="296"/>
      <c r="G95" s="296"/>
      <c r="H95" s="296"/>
      <c r="I95" s="296"/>
      <c r="J95" s="296"/>
      <c r="K95" s="296"/>
      <c r="L95" s="296"/>
      <c r="M95" s="296"/>
      <c r="N95" s="296"/>
      <c r="O95" s="296"/>
      <c r="P95" s="296"/>
      <c r="Q95" s="296"/>
      <c r="R95" s="296"/>
      <c r="S95" s="296"/>
      <c r="T95" s="296"/>
      <c r="U95" s="296"/>
      <c r="V95" s="296"/>
      <c r="W95" s="296"/>
      <c r="X95" s="296"/>
      <c r="Y95" s="296"/>
      <c r="Z95" s="296"/>
      <c r="AA95" s="296"/>
      <c r="AB95" s="296"/>
      <c r="AC95" s="296"/>
      <c r="AD95" s="296"/>
      <c r="AE95" s="296"/>
      <c r="AF95" s="296"/>
      <c r="AG95" s="296"/>
    </row>
    <row r="96" spans="1:33" x14ac:dyDescent="0.25">
      <c r="A96" s="280" t="s">
        <v>70</v>
      </c>
      <c r="B96" s="295">
        <f t="shared" ref="B96:AG96" si="23">SUM(B97:B99)</f>
        <v>1155</v>
      </c>
      <c r="C96" s="295">
        <f t="shared" si="23"/>
        <v>61</v>
      </c>
      <c r="D96" s="295">
        <f t="shared" ref="D96:E96" si="24">SUM(D97:D99)</f>
        <v>0</v>
      </c>
      <c r="E96" s="295">
        <f t="shared" si="24"/>
        <v>81</v>
      </c>
      <c r="F96" s="295">
        <f t="shared" si="23"/>
        <v>0</v>
      </c>
      <c r="G96" s="295">
        <f t="shared" si="23"/>
        <v>0</v>
      </c>
      <c r="H96" s="295">
        <f t="shared" si="23"/>
        <v>9</v>
      </c>
      <c r="I96" s="295">
        <f t="shared" ref="I96:J96" si="25">SUM(I97:I99)</f>
        <v>13</v>
      </c>
      <c r="J96" s="295">
        <f t="shared" si="25"/>
        <v>0</v>
      </c>
      <c r="K96" s="295">
        <f t="shared" si="23"/>
        <v>2</v>
      </c>
      <c r="L96" s="295">
        <f t="shared" si="23"/>
        <v>90</v>
      </c>
      <c r="M96" s="295">
        <f t="shared" ref="M96:N96" si="26">SUM(M97:M99)</f>
        <v>75</v>
      </c>
      <c r="N96" s="295">
        <f t="shared" si="26"/>
        <v>0</v>
      </c>
      <c r="O96" s="295">
        <f t="shared" si="23"/>
        <v>34</v>
      </c>
      <c r="P96" s="295">
        <f t="shared" si="23"/>
        <v>0</v>
      </c>
      <c r="Q96" s="295">
        <f t="shared" ref="Q96" si="27">SUM(Q97:Q99)</f>
        <v>1</v>
      </c>
      <c r="R96" s="295">
        <f t="shared" si="23"/>
        <v>0</v>
      </c>
      <c r="S96" s="295">
        <f t="shared" si="23"/>
        <v>0</v>
      </c>
      <c r="T96" s="295">
        <f t="shared" si="23"/>
        <v>0</v>
      </c>
      <c r="U96" s="295">
        <f t="shared" ref="U96" si="28">SUM(U97:U99)</f>
        <v>2</v>
      </c>
      <c r="V96" s="295">
        <f t="shared" si="23"/>
        <v>1</v>
      </c>
      <c r="W96" s="295">
        <f t="shared" si="23"/>
        <v>127</v>
      </c>
      <c r="X96" s="295">
        <f t="shared" ref="X96:Y96" si="29">SUM(X97:X99)</f>
        <v>5</v>
      </c>
      <c r="Y96" s="295">
        <f t="shared" si="29"/>
        <v>122</v>
      </c>
      <c r="Z96" s="295">
        <f t="shared" si="23"/>
        <v>0</v>
      </c>
      <c r="AA96" s="295">
        <f t="shared" si="23"/>
        <v>0</v>
      </c>
      <c r="AB96" s="295">
        <f t="shared" ref="AB96" si="30">SUM(AB97:AB99)</f>
        <v>0</v>
      </c>
      <c r="AC96" s="295">
        <f t="shared" si="23"/>
        <v>12</v>
      </c>
      <c r="AD96" s="295">
        <f t="shared" si="23"/>
        <v>331</v>
      </c>
      <c r="AE96" s="295">
        <f t="shared" ref="AE96:AF96" si="31">SUM(AE97:AE99)</f>
        <v>183</v>
      </c>
      <c r="AF96" s="295">
        <f t="shared" si="31"/>
        <v>0</v>
      </c>
      <c r="AG96" s="295">
        <f t="shared" si="23"/>
        <v>6</v>
      </c>
    </row>
    <row r="97" spans="1:33" x14ac:dyDescent="0.25">
      <c r="A97" s="275" t="s">
        <v>166</v>
      </c>
      <c r="B97" s="296">
        <f>SUM(C97:AG97)</f>
        <v>992</v>
      </c>
      <c r="C97" s="296">
        <v>44</v>
      </c>
      <c r="D97" s="296">
        <v>0</v>
      </c>
      <c r="E97" s="296">
        <v>48</v>
      </c>
      <c r="F97" s="296">
        <v>0</v>
      </c>
      <c r="G97" s="296">
        <v>0</v>
      </c>
      <c r="H97" s="296">
        <v>1</v>
      </c>
      <c r="I97" s="296">
        <v>2</v>
      </c>
      <c r="J97" s="296">
        <v>0</v>
      </c>
      <c r="K97" s="296">
        <v>0</v>
      </c>
      <c r="L97" s="296">
        <v>69</v>
      </c>
      <c r="M97" s="296">
        <v>43</v>
      </c>
      <c r="N97" s="296">
        <v>0</v>
      </c>
      <c r="O97" s="296">
        <v>0</v>
      </c>
      <c r="P97" s="296">
        <v>0</v>
      </c>
      <c r="Q97" s="296">
        <v>0</v>
      </c>
      <c r="R97" s="296">
        <v>0</v>
      </c>
      <c r="S97" s="296">
        <v>0</v>
      </c>
      <c r="T97" s="296">
        <v>0</v>
      </c>
      <c r="U97" s="296">
        <v>0</v>
      </c>
      <c r="V97" s="296">
        <v>0</v>
      </c>
      <c r="W97" s="296">
        <v>127</v>
      </c>
      <c r="X97" s="296">
        <v>5</v>
      </c>
      <c r="Y97" s="296">
        <v>122</v>
      </c>
      <c r="Z97" s="296">
        <v>0</v>
      </c>
      <c r="AA97" s="296">
        <v>0</v>
      </c>
      <c r="AB97" s="296">
        <v>0</v>
      </c>
      <c r="AC97" s="296">
        <v>12</v>
      </c>
      <c r="AD97" s="296">
        <v>331</v>
      </c>
      <c r="AE97" s="296">
        <v>183</v>
      </c>
      <c r="AF97" s="296">
        <v>0</v>
      </c>
      <c r="AG97" s="296">
        <v>5</v>
      </c>
    </row>
    <row r="98" spans="1:33" x14ac:dyDescent="0.25">
      <c r="A98" s="275" t="s">
        <v>266</v>
      </c>
      <c r="B98" s="296">
        <f>SUM(C98:AG98)</f>
        <v>104</v>
      </c>
      <c r="C98" s="296">
        <v>17</v>
      </c>
      <c r="D98" s="296">
        <v>0</v>
      </c>
      <c r="E98" s="296">
        <v>26</v>
      </c>
      <c r="F98" s="296">
        <v>0</v>
      </c>
      <c r="G98" s="296">
        <v>0</v>
      </c>
      <c r="H98" s="296">
        <v>8</v>
      </c>
      <c r="I98" s="296">
        <v>11</v>
      </c>
      <c r="J98" s="296">
        <v>0</v>
      </c>
      <c r="K98" s="296">
        <v>2</v>
      </c>
      <c r="L98" s="296">
        <v>19</v>
      </c>
      <c r="M98" s="296">
        <v>21</v>
      </c>
      <c r="N98" s="296">
        <v>0</v>
      </c>
      <c r="O98" s="296">
        <v>0</v>
      </c>
      <c r="P98" s="296">
        <v>0</v>
      </c>
      <c r="Q98" s="296">
        <v>0</v>
      </c>
      <c r="R98" s="296">
        <v>0</v>
      </c>
      <c r="S98" s="296">
        <v>0</v>
      </c>
      <c r="T98" s="296">
        <v>0</v>
      </c>
      <c r="U98" s="296">
        <v>0</v>
      </c>
      <c r="V98" s="296">
        <v>0</v>
      </c>
      <c r="W98" s="296">
        <v>0</v>
      </c>
      <c r="X98" s="296">
        <v>0</v>
      </c>
      <c r="Y98" s="296">
        <v>0</v>
      </c>
      <c r="Z98" s="296">
        <v>0</v>
      </c>
      <c r="AA98" s="296">
        <v>0</v>
      </c>
      <c r="AB98" s="296">
        <v>0</v>
      </c>
      <c r="AC98" s="296">
        <v>0</v>
      </c>
      <c r="AD98" s="296">
        <v>0</v>
      </c>
      <c r="AE98" s="296">
        <v>0</v>
      </c>
      <c r="AF98" s="296">
        <v>0</v>
      </c>
      <c r="AG98" s="296">
        <v>0</v>
      </c>
    </row>
    <row r="99" spans="1:33" x14ac:dyDescent="0.25">
      <c r="A99" s="275" t="s">
        <v>267</v>
      </c>
      <c r="B99" s="296">
        <f>SUM(C99:AG99)</f>
        <v>59</v>
      </c>
      <c r="C99" s="296">
        <v>0</v>
      </c>
      <c r="D99" s="296">
        <v>0</v>
      </c>
      <c r="E99" s="296">
        <v>7</v>
      </c>
      <c r="F99" s="296">
        <v>0</v>
      </c>
      <c r="G99" s="296">
        <v>0</v>
      </c>
      <c r="H99" s="296">
        <v>0</v>
      </c>
      <c r="I99" s="296">
        <v>0</v>
      </c>
      <c r="J99" s="296">
        <v>0</v>
      </c>
      <c r="K99" s="296">
        <v>0</v>
      </c>
      <c r="L99" s="296">
        <v>2</v>
      </c>
      <c r="M99" s="296">
        <v>11</v>
      </c>
      <c r="N99" s="296">
        <v>0</v>
      </c>
      <c r="O99" s="296">
        <v>34</v>
      </c>
      <c r="P99" s="296">
        <v>0</v>
      </c>
      <c r="Q99" s="296">
        <v>1</v>
      </c>
      <c r="R99" s="296">
        <v>0</v>
      </c>
      <c r="S99" s="296">
        <v>0</v>
      </c>
      <c r="T99" s="296">
        <v>0</v>
      </c>
      <c r="U99" s="296">
        <v>2</v>
      </c>
      <c r="V99" s="296">
        <v>1</v>
      </c>
      <c r="W99" s="296">
        <v>0</v>
      </c>
      <c r="X99" s="296">
        <v>0</v>
      </c>
      <c r="Y99" s="296">
        <v>0</v>
      </c>
      <c r="Z99" s="296">
        <v>0</v>
      </c>
      <c r="AA99" s="296">
        <v>0</v>
      </c>
      <c r="AB99" s="296">
        <v>0</v>
      </c>
      <c r="AC99" s="296">
        <v>0</v>
      </c>
      <c r="AD99" s="296">
        <v>0</v>
      </c>
      <c r="AE99" s="296">
        <v>0</v>
      </c>
      <c r="AF99" s="296">
        <v>0</v>
      </c>
      <c r="AG99" s="296">
        <v>1</v>
      </c>
    </row>
    <row r="100" spans="1:33" x14ac:dyDescent="0.25">
      <c r="A100" s="276"/>
      <c r="B100" s="296"/>
      <c r="C100" s="296"/>
      <c r="D100" s="296"/>
      <c r="E100" s="296"/>
      <c r="F100" s="296"/>
      <c r="G100" s="296"/>
      <c r="H100" s="296"/>
      <c r="I100" s="296"/>
      <c r="J100" s="296"/>
      <c r="K100" s="296"/>
      <c r="L100" s="296"/>
      <c r="M100" s="296"/>
      <c r="N100" s="296"/>
      <c r="O100" s="296"/>
      <c r="P100" s="296"/>
      <c r="Q100" s="296"/>
      <c r="R100" s="296"/>
      <c r="S100" s="296"/>
      <c r="T100" s="296"/>
      <c r="U100" s="296"/>
      <c r="V100" s="296"/>
      <c r="W100" s="296"/>
      <c r="X100" s="296"/>
      <c r="Y100" s="296"/>
      <c r="Z100" s="296"/>
      <c r="AA100" s="296"/>
      <c r="AB100" s="296"/>
      <c r="AC100" s="296"/>
      <c r="AD100" s="296"/>
      <c r="AE100" s="296"/>
      <c r="AF100" s="296"/>
      <c r="AG100" s="296"/>
    </row>
    <row r="101" spans="1:33" x14ac:dyDescent="0.25">
      <c r="A101" s="280" t="s">
        <v>71</v>
      </c>
      <c r="B101" s="295">
        <f>SUM(B102:B103)</f>
        <v>551</v>
      </c>
      <c r="C101" s="295">
        <f>SUM(C102:C103)</f>
        <v>73</v>
      </c>
      <c r="D101" s="295">
        <f>SUM(D102:D103)</f>
        <v>0</v>
      </c>
      <c r="E101" s="295">
        <f>SUM(E102:E103)</f>
        <v>83</v>
      </c>
      <c r="F101" s="295">
        <f>SUM(F102:F103)</f>
        <v>0</v>
      </c>
      <c r="G101" s="295">
        <f>SUM(G102:G103)</f>
        <v>0</v>
      </c>
      <c r="H101" s="295">
        <f>SUM(H102:H103)</f>
        <v>5</v>
      </c>
      <c r="I101" s="295">
        <f>SUM(I102:I103)</f>
        <v>6</v>
      </c>
      <c r="J101" s="295">
        <f>SUM(J102:J103)</f>
        <v>0</v>
      </c>
      <c r="K101" s="295">
        <f>SUM(K102:K103)</f>
        <v>33</v>
      </c>
      <c r="L101" s="295">
        <f>SUM(L102:L103)</f>
        <v>65</v>
      </c>
      <c r="M101" s="295">
        <f>SUM(M102:M103)</f>
        <v>72</v>
      </c>
      <c r="N101" s="295">
        <f>SUM(N102:N103)</f>
        <v>0</v>
      </c>
      <c r="O101" s="295">
        <f>SUM(O102:O103)</f>
        <v>45</v>
      </c>
      <c r="P101" s="295">
        <f>SUM(P102:P103)</f>
        <v>0</v>
      </c>
      <c r="Q101" s="295">
        <f>SUM(Q102:Q103)</f>
        <v>0</v>
      </c>
      <c r="R101" s="295">
        <f>SUM(R102:R103)</f>
        <v>0</v>
      </c>
      <c r="S101" s="295">
        <f>SUM(S102:S103)</f>
        <v>0</v>
      </c>
      <c r="T101" s="295">
        <f>SUM(T102:T103)</f>
        <v>0</v>
      </c>
      <c r="U101" s="295">
        <f>SUM(U102:U103)</f>
        <v>0</v>
      </c>
      <c r="V101" s="295">
        <f>SUM(V102:V103)</f>
        <v>0</v>
      </c>
      <c r="W101" s="295">
        <f>SUM(W102:W103)</f>
        <v>38</v>
      </c>
      <c r="X101" s="295">
        <f>SUM(X102:X103)</f>
        <v>0</v>
      </c>
      <c r="Y101" s="295">
        <f>SUM(Y102:Y103)</f>
        <v>17</v>
      </c>
      <c r="Z101" s="295">
        <f>SUM(Z102:Z103)</f>
        <v>0</v>
      </c>
      <c r="AA101" s="295">
        <f>SUM(AA102:AA103)</f>
        <v>1</v>
      </c>
      <c r="AB101" s="295">
        <f>SUM(AB102:AB103)</f>
        <v>0</v>
      </c>
      <c r="AC101" s="295">
        <f>SUM(AC102:AC103)</f>
        <v>2</v>
      </c>
      <c r="AD101" s="295">
        <f>SUM(AD102:AD103)</f>
        <v>60</v>
      </c>
      <c r="AE101" s="295">
        <f>SUM(AE102:AE103)</f>
        <v>24</v>
      </c>
      <c r="AF101" s="295">
        <f>SUM(AF102:AF103)</f>
        <v>0</v>
      </c>
      <c r="AG101" s="295">
        <f>SUM(AG102:AG103)</f>
        <v>27</v>
      </c>
    </row>
    <row r="102" spans="1:33" x14ac:dyDescent="0.25">
      <c r="A102" s="275" t="s">
        <v>167</v>
      </c>
      <c r="B102" s="296">
        <f>SUM(C102:AG102)</f>
        <v>306</v>
      </c>
      <c r="C102" s="296">
        <v>59</v>
      </c>
      <c r="D102" s="296">
        <v>0</v>
      </c>
      <c r="E102" s="296">
        <v>52</v>
      </c>
      <c r="F102" s="296">
        <v>0</v>
      </c>
      <c r="G102" s="296">
        <v>0</v>
      </c>
      <c r="H102" s="296">
        <v>0</v>
      </c>
      <c r="I102" s="296">
        <v>6</v>
      </c>
      <c r="J102" s="296">
        <v>0</v>
      </c>
      <c r="K102" s="296">
        <v>31</v>
      </c>
      <c r="L102" s="296">
        <v>59</v>
      </c>
      <c r="M102" s="296">
        <v>56</v>
      </c>
      <c r="N102" s="296">
        <v>0</v>
      </c>
      <c r="O102" s="296">
        <v>26</v>
      </c>
      <c r="P102" s="296">
        <v>0</v>
      </c>
      <c r="Q102" s="296">
        <v>0</v>
      </c>
      <c r="R102" s="296">
        <v>0</v>
      </c>
      <c r="S102" s="296">
        <v>0</v>
      </c>
      <c r="T102" s="296">
        <v>0</v>
      </c>
      <c r="U102" s="296">
        <v>0</v>
      </c>
      <c r="V102" s="296">
        <v>0</v>
      </c>
      <c r="W102" s="296">
        <v>1</v>
      </c>
      <c r="X102" s="296">
        <v>0</v>
      </c>
      <c r="Y102" s="296">
        <v>2</v>
      </c>
      <c r="Z102" s="296">
        <v>0</v>
      </c>
      <c r="AA102" s="296">
        <v>0</v>
      </c>
      <c r="AB102" s="296">
        <v>0</v>
      </c>
      <c r="AC102" s="296">
        <v>1</v>
      </c>
      <c r="AD102" s="296">
        <v>2</v>
      </c>
      <c r="AE102" s="296">
        <v>1</v>
      </c>
      <c r="AF102" s="296">
        <v>0</v>
      </c>
      <c r="AG102" s="296">
        <v>10</v>
      </c>
    </row>
    <row r="103" spans="1:33" x14ac:dyDescent="0.25">
      <c r="A103" s="275" t="s">
        <v>268</v>
      </c>
      <c r="B103" s="296">
        <f>SUM(C103:AG103)</f>
        <v>245</v>
      </c>
      <c r="C103" s="296">
        <v>14</v>
      </c>
      <c r="D103" s="296">
        <v>0</v>
      </c>
      <c r="E103" s="296">
        <v>31</v>
      </c>
      <c r="F103" s="296">
        <v>0</v>
      </c>
      <c r="G103" s="296">
        <v>0</v>
      </c>
      <c r="H103" s="296">
        <v>5</v>
      </c>
      <c r="I103" s="296">
        <v>0</v>
      </c>
      <c r="J103" s="296">
        <v>0</v>
      </c>
      <c r="K103" s="296">
        <v>2</v>
      </c>
      <c r="L103" s="296">
        <v>6</v>
      </c>
      <c r="M103" s="296">
        <v>16</v>
      </c>
      <c r="N103" s="296">
        <v>0</v>
      </c>
      <c r="O103" s="296">
        <v>19</v>
      </c>
      <c r="P103" s="296">
        <v>0</v>
      </c>
      <c r="Q103" s="296">
        <v>0</v>
      </c>
      <c r="R103" s="296">
        <v>0</v>
      </c>
      <c r="S103" s="296">
        <v>0</v>
      </c>
      <c r="T103" s="296">
        <v>0</v>
      </c>
      <c r="U103" s="296">
        <v>0</v>
      </c>
      <c r="V103" s="296">
        <v>0</v>
      </c>
      <c r="W103" s="296">
        <v>37</v>
      </c>
      <c r="X103" s="296">
        <v>0</v>
      </c>
      <c r="Y103" s="296">
        <v>15</v>
      </c>
      <c r="Z103" s="296">
        <v>0</v>
      </c>
      <c r="AA103" s="296">
        <v>1</v>
      </c>
      <c r="AB103" s="296">
        <v>0</v>
      </c>
      <c r="AC103" s="296">
        <v>1</v>
      </c>
      <c r="AD103" s="296">
        <v>58</v>
      </c>
      <c r="AE103" s="296">
        <v>23</v>
      </c>
      <c r="AF103" s="296">
        <v>0</v>
      </c>
      <c r="AG103" s="296">
        <v>17</v>
      </c>
    </row>
    <row r="104" spans="1:33" x14ac:dyDescent="0.25">
      <c r="A104" s="304"/>
      <c r="B104" s="305"/>
      <c r="C104" s="305"/>
      <c r="D104" s="305"/>
      <c r="E104" s="305"/>
      <c r="F104" s="305"/>
      <c r="G104" s="305"/>
      <c r="H104" s="305"/>
      <c r="I104" s="305"/>
      <c r="J104" s="305"/>
      <c r="K104" s="305"/>
      <c r="L104" s="305"/>
      <c r="M104" s="305"/>
      <c r="N104" s="305"/>
      <c r="O104" s="305"/>
      <c r="P104" s="305"/>
      <c r="Q104" s="305"/>
      <c r="R104" s="305"/>
      <c r="S104" s="305"/>
      <c r="T104" s="305"/>
      <c r="U104" s="305"/>
      <c r="V104" s="305"/>
      <c r="W104" s="305"/>
      <c r="X104" s="305"/>
      <c r="Y104" s="305"/>
      <c r="Z104" s="305"/>
      <c r="AA104" s="305"/>
      <c r="AB104" s="305"/>
      <c r="AC104" s="305"/>
      <c r="AD104" s="305"/>
      <c r="AE104" s="305"/>
      <c r="AF104" s="305"/>
      <c r="AG104" s="305"/>
    </row>
    <row r="105" spans="1:33" x14ac:dyDescent="0.25">
      <c r="A105" s="23" t="s">
        <v>169</v>
      </c>
      <c r="B105" s="275"/>
      <c r="C105" s="275"/>
      <c r="D105" s="275"/>
      <c r="E105" s="275"/>
      <c r="F105" s="275"/>
      <c r="G105" s="275"/>
      <c r="H105" s="275"/>
      <c r="I105" s="275"/>
      <c r="J105" s="275"/>
      <c r="K105" s="275"/>
      <c r="L105" s="275"/>
      <c r="M105" s="275"/>
      <c r="N105" s="275"/>
      <c r="O105" s="275"/>
      <c r="P105" s="275"/>
      <c r="Q105" s="275"/>
      <c r="R105" s="275"/>
      <c r="S105" s="275"/>
      <c r="T105" s="275"/>
      <c r="U105" s="275"/>
      <c r="V105" s="275"/>
      <c r="W105" s="275"/>
      <c r="X105" s="275"/>
      <c r="Y105" s="275"/>
      <c r="Z105" s="275"/>
      <c r="AA105" s="275"/>
      <c r="AB105" s="275"/>
      <c r="AC105" s="275"/>
      <c r="AD105" s="275"/>
      <c r="AE105" s="275"/>
      <c r="AF105" s="275"/>
      <c r="AG105" s="275"/>
    </row>
  </sheetData>
  <mergeCells count="9">
    <mergeCell ref="W8:AG8"/>
    <mergeCell ref="A6:Y6"/>
    <mergeCell ref="A8:A9"/>
    <mergeCell ref="B8:B9"/>
    <mergeCell ref="C8:O8"/>
    <mergeCell ref="P8:V8"/>
    <mergeCell ref="A4:Y4"/>
    <mergeCell ref="A5:Y5"/>
    <mergeCell ref="A3:Y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Índice </vt:lpstr>
      <vt:lpstr>C-1</vt:lpstr>
      <vt:lpstr>C-2</vt:lpstr>
      <vt:lpstr>C-3 </vt:lpstr>
      <vt:lpstr>C-4</vt:lpstr>
      <vt:lpstr>C-5</vt:lpstr>
      <vt:lpstr>C-6</vt:lpstr>
      <vt:lpstr>C-7</vt:lpstr>
      <vt:lpstr>C-8</vt:lpstr>
      <vt:lpstr>C-9</vt:lpstr>
      <vt:lpstr>C-10</vt:lpstr>
      <vt:lpstr>C-11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ksegurah</dc:creator>
  <cp:lastModifiedBy>Johana Castillo Rojas</cp:lastModifiedBy>
  <cp:lastPrinted>2017-02-06T19:13:23Z</cp:lastPrinted>
  <dcterms:created xsi:type="dcterms:W3CDTF">2016-05-02T21:18:37Z</dcterms:created>
  <dcterms:modified xsi:type="dcterms:W3CDTF">2021-09-30T21:41:01Z</dcterms:modified>
</cp:coreProperties>
</file>