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quirosm\Downloads\"/>
    </mc:Choice>
  </mc:AlternateContent>
  <xr:revisionPtr revIDLastSave="0" documentId="13_ncr:1_{7536B134-8E4E-4872-BEC1-CE43AF2B0597}" xr6:coauthVersionLast="47" xr6:coauthVersionMax="47" xr10:uidLastSave="{00000000-0000-0000-0000-000000000000}"/>
  <bookViews>
    <workbookView xWindow="-110" yWindow="-110" windowWidth="19420" windowHeight="10300" xr2:uid="{573056C4-3195-46EB-9405-3152B07118CF}"/>
  </bookViews>
  <sheets>
    <sheet name="Delitos sexu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F60" i="1" s="1"/>
  <c r="V13" i="1"/>
  <c r="P13" i="1"/>
  <c r="O13" i="1"/>
  <c r="N13" i="1"/>
  <c r="M13" i="1"/>
  <c r="L13" i="1"/>
  <c r="K13" i="1"/>
  <c r="J13" i="1"/>
  <c r="I13" i="1"/>
  <c r="H13" i="1"/>
  <c r="G13" i="1"/>
  <c r="F13" i="1"/>
  <c r="T12" i="1"/>
  <c r="T13" i="1" s="1"/>
  <c r="R12" i="1"/>
  <c r="R13" i="1" s="1"/>
  <c r="Q12" i="1"/>
  <c r="U11" i="1"/>
  <c r="U12" i="1" s="1"/>
  <c r="S11" i="1"/>
  <c r="S12" i="1" s="1"/>
  <c r="Q11" i="1"/>
  <c r="U10" i="1"/>
  <c r="S10" i="1"/>
  <c r="Q10" i="1"/>
  <c r="U9" i="1"/>
  <c r="S9" i="1"/>
  <c r="Q9" i="1"/>
  <c r="Q13" i="1" s="1"/>
  <c r="S13" i="1" l="1"/>
  <c r="U13" i="1"/>
  <c r="F57" i="1"/>
  <c r="F59" i="1"/>
  <c r="F58" i="1"/>
</calcChain>
</file>

<file path=xl/sharedStrings.xml><?xml version="1.0" encoding="utf-8"?>
<sst xmlns="http://schemas.openxmlformats.org/spreadsheetml/2006/main" count="30" uniqueCount="10">
  <si>
    <t xml:space="preserve">Delitos Sexuales </t>
  </si>
  <si>
    <t>Absolutorias</t>
  </si>
  <si>
    <t>Condenatorias</t>
  </si>
  <si>
    <t>Abusos sexuales contra menores de edad</t>
  </si>
  <si>
    <t>Violación</t>
  </si>
  <si>
    <t>Abusos sexuales contra mayores de edad</t>
  </si>
  <si>
    <t>Otros delitos sexuales</t>
  </si>
  <si>
    <t>Total</t>
  </si>
  <si>
    <t>Delitos Sexuales</t>
  </si>
  <si>
    <t>Distribución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</si>
</sst>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/>
    <xf numFmtId="9" fontId="0" fillId="2" borderId="6" xfId="1" applyFont="1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5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0" fontId="0" fillId="2" borderId="0" xfId="1" applyNumberFormat="1" applyFont="1" applyFill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222128"/>
      <color rgb="FFE961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sz="1400" b="1">
                <a:solidFill>
                  <a:sysClr val="windowText" lastClr="000000"/>
                </a:solidFill>
              </a:rPr>
              <a:t>Cantidad de sentencias dictadas </a:t>
            </a:r>
          </a:p>
          <a:p>
            <a:pPr>
              <a:defRPr sz="1800" b="1">
                <a:solidFill>
                  <a:sysClr val="windowText" lastClr="000000"/>
                </a:solidFill>
              </a:defRPr>
            </a:pPr>
            <a:r>
              <a:rPr lang="es-CR" sz="1400" b="1">
                <a:solidFill>
                  <a:sysClr val="windowText" lastClr="000000"/>
                </a:solidFill>
              </a:rPr>
              <a:t>según delitos sexuales más denunciados</a:t>
            </a:r>
            <a:r>
              <a:rPr lang="es-CR" sz="1400" b="1" baseline="0">
                <a:solidFill>
                  <a:sysClr val="windowText" lastClr="000000"/>
                </a:solidFill>
              </a:rPr>
              <a:t> </a:t>
            </a:r>
            <a:r>
              <a:rPr lang="es-CR" sz="1400" b="1">
                <a:solidFill>
                  <a:sysClr val="windowText" lastClr="000000"/>
                </a:solidFill>
              </a:rPr>
              <a:t> </a:t>
            </a:r>
          </a:p>
          <a:p>
            <a:pPr>
              <a:defRPr sz="1800" b="1">
                <a:solidFill>
                  <a:sysClr val="windowText" lastClr="000000"/>
                </a:solidFill>
              </a:defRPr>
            </a:pPr>
            <a:r>
              <a:rPr lang="es-CR" sz="1400" b="1">
                <a:solidFill>
                  <a:sysClr val="windowText" lastClr="000000"/>
                </a:solidFill>
              </a:rPr>
              <a:t>Periodo</a:t>
            </a:r>
            <a:r>
              <a:rPr lang="es-CR" sz="1400" b="1" baseline="0">
                <a:solidFill>
                  <a:sysClr val="windowText" lastClr="000000"/>
                </a:solidFill>
              </a:rPr>
              <a:t> </a:t>
            </a:r>
            <a:r>
              <a:rPr lang="es-CR" sz="1400" b="1">
                <a:solidFill>
                  <a:sysClr val="windowText" lastClr="000000"/>
                </a:solidFill>
              </a:rPr>
              <a:t>2019-2023 </a:t>
            </a:r>
          </a:p>
        </c:rich>
      </c:tx>
      <c:layout>
        <c:manualLayout>
          <c:xMode val="edge"/>
          <c:yMode val="edge"/>
          <c:x val="0.34419963936432829"/>
          <c:y val="7.7527316437384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6.3593108026727671E-2"/>
          <c:y val="8.7219282774838328E-2"/>
          <c:w val="0.88673330085892732"/>
          <c:h val="0.7063793558496234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'Delitos sexuales'!$N$7:$W$8</c:f>
              <c:multiLvlStrCache>
                <c:ptCount val="10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  <c:pt idx="8">
                    <c:v>Absolutorias</c:v>
                  </c:pt>
                  <c:pt idx="9">
                    <c:v>Condenatorias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4">
                    <c:v>2021</c:v>
                  </c:pt>
                  <c:pt idx="6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'Delitos sexuales'!$N$9:$W$9</c:f>
              <c:numCache>
                <c:formatCode>General</c:formatCode>
                <c:ptCount val="10"/>
                <c:pt idx="0">
                  <c:v>386</c:v>
                </c:pt>
                <c:pt idx="1">
                  <c:v>472</c:v>
                </c:pt>
                <c:pt idx="2">
                  <c:v>237</c:v>
                </c:pt>
                <c:pt idx="3">
                  <c:v>320</c:v>
                </c:pt>
                <c:pt idx="4">
                  <c:v>315</c:v>
                </c:pt>
                <c:pt idx="5">
                  <c:v>399</c:v>
                </c:pt>
                <c:pt idx="6">
                  <c:v>534</c:v>
                </c:pt>
                <c:pt idx="7">
                  <c:v>525</c:v>
                </c:pt>
                <c:pt idx="8">
                  <c:v>495</c:v>
                </c:pt>
                <c:pt idx="9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F-471A-9CED-7161E8298536}"/>
            </c:ext>
          </c:extLst>
        </c:ser>
        <c:ser>
          <c:idx val="1"/>
          <c:order val="1"/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'Delitos sexuales'!$N$7:$W$8</c:f>
              <c:multiLvlStrCache>
                <c:ptCount val="10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  <c:pt idx="8">
                    <c:v>Absolutorias</c:v>
                  </c:pt>
                  <c:pt idx="9">
                    <c:v>Condenatorias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4">
                    <c:v>2021</c:v>
                  </c:pt>
                  <c:pt idx="6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'Delitos sexuales'!$N$10:$W$10</c:f>
              <c:numCache>
                <c:formatCode>General</c:formatCode>
                <c:ptCount val="10"/>
                <c:pt idx="0">
                  <c:v>280</c:v>
                </c:pt>
                <c:pt idx="1">
                  <c:v>232</c:v>
                </c:pt>
                <c:pt idx="2">
                  <c:v>169</c:v>
                </c:pt>
                <c:pt idx="3">
                  <c:v>151</c:v>
                </c:pt>
                <c:pt idx="4">
                  <c:v>265</c:v>
                </c:pt>
                <c:pt idx="5">
                  <c:v>187</c:v>
                </c:pt>
                <c:pt idx="6">
                  <c:v>394</c:v>
                </c:pt>
                <c:pt idx="7">
                  <c:v>225</c:v>
                </c:pt>
                <c:pt idx="8">
                  <c:v>376</c:v>
                </c:pt>
                <c:pt idx="9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F-471A-9CED-7161E8298536}"/>
            </c:ext>
          </c:extLst>
        </c:ser>
        <c:ser>
          <c:idx val="2"/>
          <c:order val="2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'Delitos sexuales'!$N$7:$W$8</c:f>
              <c:multiLvlStrCache>
                <c:ptCount val="10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  <c:pt idx="8">
                    <c:v>Absolutorias</c:v>
                  </c:pt>
                  <c:pt idx="9">
                    <c:v>Condenatorias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4">
                    <c:v>2021</c:v>
                  </c:pt>
                  <c:pt idx="6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'Delitos sexuales'!$N$11:$W$11</c:f>
              <c:numCache>
                <c:formatCode>General</c:formatCode>
                <c:ptCount val="10"/>
                <c:pt idx="0">
                  <c:v>34</c:v>
                </c:pt>
                <c:pt idx="1">
                  <c:v>57</c:v>
                </c:pt>
                <c:pt idx="2">
                  <c:v>32</c:v>
                </c:pt>
                <c:pt idx="3">
                  <c:v>56</c:v>
                </c:pt>
                <c:pt idx="4">
                  <c:v>42</c:v>
                </c:pt>
                <c:pt idx="5">
                  <c:v>72</c:v>
                </c:pt>
                <c:pt idx="6">
                  <c:v>54</c:v>
                </c:pt>
                <c:pt idx="7">
                  <c:v>74</c:v>
                </c:pt>
                <c:pt idx="8">
                  <c:v>80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F-471A-9CED-7161E8298536}"/>
            </c:ext>
          </c:extLst>
        </c:ser>
        <c:ser>
          <c:idx val="3"/>
          <c:order val="3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'Delitos sexuales'!$N$7:$W$8</c:f>
              <c:multiLvlStrCache>
                <c:ptCount val="10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  <c:pt idx="8">
                    <c:v>Absolutorias</c:v>
                  </c:pt>
                  <c:pt idx="9">
                    <c:v>Condenatorias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4">
                    <c:v>2021</c:v>
                  </c:pt>
                  <c:pt idx="6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'Delitos sexuales'!$N$12:$W$12</c:f>
              <c:numCache>
                <c:formatCode>General</c:formatCode>
                <c:ptCount val="10"/>
                <c:pt idx="0">
                  <c:v>78</c:v>
                </c:pt>
                <c:pt idx="1">
                  <c:v>130</c:v>
                </c:pt>
                <c:pt idx="2">
                  <c:v>50</c:v>
                </c:pt>
                <c:pt idx="3">
                  <c:v>111</c:v>
                </c:pt>
                <c:pt idx="4">
                  <c:v>66</c:v>
                </c:pt>
                <c:pt idx="5">
                  <c:v>120</c:v>
                </c:pt>
                <c:pt idx="6">
                  <c:v>99</c:v>
                </c:pt>
                <c:pt idx="7">
                  <c:v>139</c:v>
                </c:pt>
                <c:pt idx="8">
                  <c:v>99</c:v>
                </c:pt>
                <c:pt idx="9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F-471A-9CED-7161E8298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501104"/>
        <c:axId val="394546696"/>
      </c:barChart>
      <c:lineChart>
        <c:grouping val="standard"/>
        <c:varyColors val="0"/>
        <c:ser>
          <c:idx val="4"/>
          <c:order val="4"/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00B0F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'Delitos sexuales'!$N$7:$W$8</c:f>
              <c:multiLvlStrCache>
                <c:ptCount val="10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  <c:pt idx="8">
                    <c:v>Absolutorias</c:v>
                  </c:pt>
                  <c:pt idx="9">
                    <c:v>Condenatorias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4">
                    <c:v>2021</c:v>
                  </c:pt>
                  <c:pt idx="6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'Delitos sexuales'!$N$13:$W$13</c:f>
              <c:numCache>
                <c:formatCode>General</c:formatCode>
                <c:ptCount val="10"/>
                <c:pt idx="0">
                  <c:v>778</c:v>
                </c:pt>
                <c:pt idx="1">
                  <c:v>891</c:v>
                </c:pt>
                <c:pt idx="2">
                  <c:v>488</c:v>
                </c:pt>
                <c:pt idx="3">
                  <c:v>638</c:v>
                </c:pt>
                <c:pt idx="4">
                  <c:v>688</c:v>
                </c:pt>
                <c:pt idx="5">
                  <c:v>778</c:v>
                </c:pt>
                <c:pt idx="6">
                  <c:v>1081</c:v>
                </c:pt>
                <c:pt idx="7">
                  <c:v>963</c:v>
                </c:pt>
                <c:pt idx="8">
                  <c:v>1050</c:v>
                </c:pt>
                <c:pt idx="9">
                  <c:v>981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E0F-471A-9CED-7161E8298536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'Delitos sexuales'!$N$7:$W$8</c:f>
              <c:multiLvlStrCache>
                <c:ptCount val="10"/>
                <c:lvl>
                  <c:pt idx="0">
                    <c:v>Absolutorias</c:v>
                  </c:pt>
                  <c:pt idx="1">
                    <c:v>Condenatorias</c:v>
                  </c:pt>
                  <c:pt idx="2">
                    <c:v>Absolutorias</c:v>
                  </c:pt>
                  <c:pt idx="3">
                    <c:v>Condenatorias</c:v>
                  </c:pt>
                  <c:pt idx="4">
                    <c:v>Absolutorias</c:v>
                  </c:pt>
                  <c:pt idx="5">
                    <c:v>Condenatorias</c:v>
                  </c:pt>
                  <c:pt idx="6">
                    <c:v>Absolutorias</c:v>
                  </c:pt>
                  <c:pt idx="7">
                    <c:v>Condenatorias</c:v>
                  </c:pt>
                  <c:pt idx="8">
                    <c:v>Absolutorias</c:v>
                  </c:pt>
                  <c:pt idx="9">
                    <c:v>Condenatorias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4">
                    <c:v>2021</c:v>
                  </c:pt>
                  <c:pt idx="6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'Delitos sexuales'!$N$14:$W$14</c:f>
              <c:numCache>
                <c:formatCode>General</c:formatCode>
                <c:ptCount val="10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984-4B33-AE4E-14DC1F28E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501104"/>
        <c:axId val="394546696"/>
        <c:extLst/>
      </c:lineChart>
      <c:catAx>
        <c:axId val="3945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394546696"/>
        <c:crosses val="autoZero"/>
        <c:auto val="1"/>
        <c:lblAlgn val="ctr"/>
        <c:lblOffset val="100"/>
        <c:noMultiLvlLbl val="0"/>
      </c:catAx>
      <c:valAx>
        <c:axId val="39454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45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481219311172632E-2"/>
          <c:y val="0.91564456690617224"/>
          <c:w val="0.44538930160226536"/>
          <c:h val="4.4609924187104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37334860393731"/>
          <c:y val="0.21623031458326344"/>
          <c:w val="0.39700449816318234"/>
          <c:h val="0.67323705890528474"/>
        </c:manualLayout>
      </c:layout>
      <c:doughnutChart>
        <c:varyColors val="1"/>
        <c:ser>
          <c:idx val="0"/>
          <c:order val="0"/>
          <c:tx>
            <c:strRef>
              <c:f>'Delitos sexuales'!$F$56</c:f>
              <c:strCache>
                <c:ptCount val="1"/>
                <c:pt idx="0">
                  <c:v>Distribución porcentual</c:v>
                </c:pt>
              </c:strCache>
            </c:strRef>
          </c:tx>
          <c:dPt>
            <c:idx val="0"/>
            <c:bubble3D val="0"/>
            <c:spPr>
              <a:solidFill>
                <a:srgbClr val="222128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76-4B6A-BFD2-2E1AA0BECE20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76-4B6A-BFD2-2E1AA0BECE20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76-4B6A-BFD2-2E1AA0BECE20}"/>
              </c:ext>
            </c:extLst>
          </c:dPt>
          <c:dPt>
            <c:idx val="3"/>
            <c:bubble3D val="0"/>
            <c:spPr>
              <a:solidFill>
                <a:srgbClr val="E9611C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776-4B6A-BFD2-2E1AA0BECE20}"/>
              </c:ext>
            </c:extLst>
          </c:dPt>
          <c:dLbls>
            <c:dLbl>
              <c:idx val="0"/>
              <c:layout>
                <c:manualLayout>
                  <c:x val="-5.8997040531105431E-2"/>
                  <c:y val="3.610560633000570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spc="0" baseline="0">
                        <a:solidFill>
                          <a:sysClr val="windowText" lastClr="000000"/>
                        </a:solidFill>
                        <a:latin typeface="Segoe UI Semilight" panose="020B0402040204020203" pitchFamily="34" charset="0"/>
                        <a:ea typeface="+mn-ea"/>
                        <a:cs typeface="Segoe UI Semilight" panose="020B0402040204020203" pitchFamily="34" charset="0"/>
                      </a:defRPr>
                    </a:pPr>
                    <a:fld id="{98F9D6C4-F17E-4A3B-A3EC-E1A59E4F0DE7}" type="CATEGORYNAME">
                      <a:rPr lang="en-US" sz="1200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Segoe UI Semilight" panose="020B0402040204020203" pitchFamily="34" charset="0"/>
                          <a:cs typeface="Segoe UI Semilight" panose="020B0402040204020203" pitchFamily="34" charset="0"/>
                        </a:defRPr>
                      </a:pPr>
                      <a:t>[NOMBRE DE CATEGORÍA]</a:t>
                    </a:fld>
                    <a:r>
                      <a:rPr lang="en-US" sz="1200" b="1" baseline="0">
                        <a:solidFill>
                          <a:sysClr val="windowText" lastClr="000000"/>
                        </a:solidFill>
                      </a:rPr>
                      <a:t>; </a:t>
                    </a: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Segoe UI Semilight" panose="020B0402040204020203" pitchFamily="34" charset="0"/>
                        <a:cs typeface="Segoe UI Semilight" panose="020B0402040204020203" pitchFamily="34" charset="0"/>
                      </a:defRPr>
                    </a:pPr>
                    <a:fld id="{1013C402-0C8C-4987-9CA8-A16571FAC171}" type="VALUE">
                      <a:rPr lang="en-US" sz="1200" b="1" baseline="0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Segoe UI Semilight" panose="020B0402040204020203" pitchFamily="34" charset="0"/>
                          <a:cs typeface="Segoe UI Semilight" panose="020B0402040204020203" pitchFamily="34" charset="0"/>
                        </a:defRPr>
                      </a:pPr>
                      <a:t>[VALOR]</a:t>
                    </a:fld>
                    <a:endParaRPr lang="es-C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ysClr val="windowText" lastClr="000000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76-4B6A-BFD2-2E1AA0BECE20}"/>
                </c:ext>
              </c:extLst>
            </c:dLbl>
            <c:dLbl>
              <c:idx val="1"/>
              <c:layout>
                <c:manualLayout>
                  <c:x val="-7.5557613311766553E-2"/>
                  <c:y val="-3.997619298657605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spc="0" baseline="0">
                        <a:solidFill>
                          <a:sysClr val="windowText" lastClr="000000"/>
                        </a:solidFill>
                        <a:latin typeface="Segoe UI Semilight" panose="020B0402040204020203" pitchFamily="34" charset="0"/>
                        <a:ea typeface="+mn-ea"/>
                        <a:cs typeface="Segoe UI Semilight" panose="020B0402040204020203" pitchFamily="34" charset="0"/>
                      </a:defRPr>
                    </a:pPr>
                    <a:fld id="{21450ED6-E7F4-49C4-8087-8B67C674D93C}" type="CATEGORYNAME">
                      <a:rPr lang="en-US" sz="1200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Segoe UI Semilight" panose="020B0402040204020203" pitchFamily="34" charset="0"/>
                          <a:cs typeface="Segoe UI Semilight" panose="020B0402040204020203" pitchFamily="34" charset="0"/>
                        </a:defRPr>
                      </a:pPr>
                      <a:t>[NOMBRE DE CATEGORÍA]</a:t>
                    </a:fld>
                    <a:r>
                      <a:rPr lang="en-US" sz="1200" b="1" baseline="0">
                        <a:solidFill>
                          <a:sysClr val="windowText" lastClr="000000"/>
                        </a:solidFill>
                      </a:rPr>
                      <a:t>; </a:t>
                    </a: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Segoe UI Semilight" panose="020B0402040204020203" pitchFamily="34" charset="0"/>
                        <a:cs typeface="Segoe UI Semilight" panose="020B0402040204020203" pitchFamily="34" charset="0"/>
                      </a:defRPr>
                    </a:pPr>
                    <a:fld id="{7DB2B82D-A6E2-4B45-8933-62FD6E0AC4FF}" type="VALUE">
                      <a:rPr lang="en-US" sz="1200" b="1" baseline="0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Segoe UI Semilight" panose="020B0402040204020203" pitchFamily="34" charset="0"/>
                          <a:cs typeface="Segoe UI Semilight" panose="020B0402040204020203" pitchFamily="34" charset="0"/>
                        </a:defRPr>
                      </a:pPr>
                      <a:t>[VALOR]</a:t>
                    </a:fld>
                    <a:endParaRPr lang="es-C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ysClr val="windowText" lastClr="000000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76-4B6A-BFD2-2E1AA0BECE20}"/>
                </c:ext>
              </c:extLst>
            </c:dLbl>
            <c:dLbl>
              <c:idx val="2"/>
              <c:layout>
                <c:manualLayout>
                  <c:x val="-2.1409719405769155E-2"/>
                  <c:y val="-6.667294130481456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spc="0" baseline="0">
                        <a:solidFill>
                          <a:sysClr val="windowText" lastClr="000000"/>
                        </a:solidFill>
                        <a:latin typeface="Segoe UI Semilight" panose="020B0402040204020203" pitchFamily="34" charset="0"/>
                        <a:ea typeface="+mn-ea"/>
                        <a:cs typeface="Segoe UI Semilight" panose="020B0402040204020203" pitchFamily="34" charset="0"/>
                      </a:defRPr>
                    </a:pPr>
                    <a:fld id="{4FE30E43-7E7B-43D8-A82E-4D0353C4D7FD}" type="CATEGORYNAME">
                      <a:rPr lang="en-US" sz="1200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Segoe UI Semilight" panose="020B0402040204020203" pitchFamily="34" charset="0"/>
                          <a:cs typeface="Segoe UI Semilight" panose="020B0402040204020203" pitchFamily="34" charset="0"/>
                        </a:defRPr>
                      </a:pPr>
                      <a:t>[NOMBRE DE CATEGORÍA]</a:t>
                    </a:fld>
                    <a:r>
                      <a:rPr lang="en-US" sz="1200" b="1" baseline="0">
                        <a:solidFill>
                          <a:sysClr val="windowText" lastClr="000000"/>
                        </a:solidFill>
                      </a:rPr>
                      <a:t>; </a:t>
                    </a: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Segoe UI Semilight" panose="020B0402040204020203" pitchFamily="34" charset="0"/>
                        <a:cs typeface="Segoe UI Semilight" panose="020B0402040204020203" pitchFamily="34" charset="0"/>
                      </a:defRPr>
                    </a:pPr>
                    <a:fld id="{CF0B9534-718E-46F3-8E03-1499C76431BB}" type="VALUE">
                      <a:rPr lang="en-US" sz="1200" b="1" baseline="0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Segoe UI Semilight" panose="020B0402040204020203" pitchFamily="34" charset="0"/>
                          <a:cs typeface="Segoe UI Semilight" panose="020B0402040204020203" pitchFamily="34" charset="0"/>
                        </a:defRPr>
                      </a:pPr>
                      <a:t>[VALOR]</a:t>
                    </a:fld>
                    <a:endParaRPr lang="es-C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ysClr val="windowText" lastClr="000000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5371707111008"/>
                      <c:h val="0.12710113690085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76-4B6A-BFD2-2E1AA0BECE20}"/>
                </c:ext>
              </c:extLst>
            </c:dLbl>
            <c:dLbl>
              <c:idx val="3"/>
              <c:layout>
                <c:manualLayout>
                  <c:x val="9.1914525580911247E-2"/>
                  <c:y val="3.5334838338041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spc="0" baseline="0">
                        <a:solidFill>
                          <a:sysClr val="windowText" lastClr="000000"/>
                        </a:solidFill>
                        <a:latin typeface="Segoe UI Semilight" panose="020B0402040204020203" pitchFamily="34" charset="0"/>
                        <a:ea typeface="+mn-ea"/>
                        <a:cs typeface="Segoe UI Semilight" panose="020B0402040204020203" pitchFamily="34" charset="0"/>
                      </a:defRPr>
                    </a:pPr>
                    <a:fld id="{1FAE96EF-7088-439B-AD23-02D87268E508}" type="CATEGORYNAME">
                      <a:rPr lang="en-US" sz="1200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Segoe UI Semilight" panose="020B0402040204020203" pitchFamily="34" charset="0"/>
                          <a:cs typeface="Segoe UI Semilight" panose="020B0402040204020203" pitchFamily="34" charset="0"/>
                        </a:defRPr>
                      </a:pPr>
                      <a:t>[NOMBRE DE CATEGORÍA]</a:t>
                    </a:fld>
                    <a:r>
                      <a:rPr lang="en-US" sz="1200" b="1" baseline="0">
                        <a:solidFill>
                          <a:sysClr val="windowText" lastClr="000000"/>
                        </a:solidFill>
                      </a:rPr>
                      <a:t>; </a:t>
                    </a: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Segoe UI Semilight" panose="020B0402040204020203" pitchFamily="34" charset="0"/>
                        <a:cs typeface="Segoe UI Semilight" panose="020B0402040204020203" pitchFamily="34" charset="0"/>
                      </a:defRPr>
                    </a:pPr>
                    <a:fld id="{D7E97F96-DEAF-4AE0-BE07-7E0EAE7F3E5A}" type="VALUE">
                      <a:rPr lang="en-US" sz="1200" b="1" baseline="0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Segoe UI Semilight" panose="020B0402040204020203" pitchFamily="34" charset="0"/>
                          <a:cs typeface="Segoe UI Semilight" panose="020B0402040204020203" pitchFamily="34" charset="0"/>
                        </a:defRPr>
                      </a:pPr>
                      <a:t>[VALOR]</a:t>
                    </a:fld>
                    <a:endParaRPr lang="es-C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ysClr val="windowText" lastClr="000000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488775340861242"/>
                      <c:h val="0.194969330743236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76-4B6A-BFD2-2E1AA0BECE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'Delitos sexuales'!$E$57:$E$60</c:f>
              <c:strCache>
                <c:ptCount val="4"/>
                <c:pt idx="0">
                  <c:v>Violación</c:v>
                </c:pt>
                <c:pt idx="1">
                  <c:v>Otros delitos sexuales</c:v>
                </c:pt>
                <c:pt idx="2">
                  <c:v>Abusos sexuales contra mayores de edad</c:v>
                </c:pt>
                <c:pt idx="3">
                  <c:v>Abusos sexuales contra menores de edad</c:v>
                </c:pt>
              </c:strCache>
            </c:strRef>
          </c:cat>
          <c:val>
            <c:numRef>
              <c:f>'Delitos sexuales'!$F$57:$F$60</c:f>
              <c:numCache>
                <c:formatCode>0%</c:formatCode>
                <c:ptCount val="4"/>
                <c:pt idx="0">
                  <c:v>0.29049729197439683</c:v>
                </c:pt>
                <c:pt idx="1">
                  <c:v>0.11915312653865091</c:v>
                </c:pt>
                <c:pt idx="2">
                  <c:v>7.7301821762678483E-2</c:v>
                </c:pt>
                <c:pt idx="3">
                  <c:v>0.51304775972427374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76-4B6A-BFD2-2E1AA0BECE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180"/>
        <c:holeSize val="8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222128"/>
          </a:solidFill>
        </a:defRPr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1228725</xdr:colOff>
      <xdr:row>19</xdr:row>
      <xdr:rowOff>85724</xdr:rowOff>
    </xdr:from>
    <xdr:to>
      <xdr:col>14</xdr:col>
      <xdr:colOff>647700</xdr:colOff>
      <xdr:row>54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A58B46-62BF-472A-A8EC-095CEC2C6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776288</xdr:colOff>
      <xdr:row>62</xdr:row>
      <xdr:rowOff>28575</xdr:rowOff>
    </xdr:from>
    <xdr:to>
      <xdr:col>13</xdr:col>
      <xdr:colOff>754857</xdr:colOff>
      <xdr:row>97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0B2DA2F-BC62-4AE7-BC0E-8CEB1908A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11906</xdr:colOff>
      <xdr:row>4</xdr:row>
      <xdr:rowOff>166688</xdr:rowOff>
    </xdr:from>
    <xdr:to>
      <xdr:col>26</xdr:col>
      <xdr:colOff>619265</xdr:colOff>
      <xdr:row>13</xdr:row>
      <xdr:rowOff>188259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FAC5B7D9-F91E-40AC-8CE8-A34B010A1C35}"/>
            </a:ext>
          </a:extLst>
        </xdr:cNvPr>
        <xdr:cNvSpPr/>
      </xdr:nvSpPr>
      <xdr:spPr>
        <a:xfrm>
          <a:off x="22181344" y="928688"/>
          <a:ext cx="2131359" cy="1902759"/>
        </a:xfrm>
        <a:prstGeom prst="rect">
          <a:avLst/>
        </a:prstGeom>
        <a:solidFill>
          <a:srgbClr val="E9611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24</xdr:col>
      <xdr:colOff>69304</xdr:colOff>
      <xdr:row>18</xdr:row>
      <xdr:rowOff>39221</xdr:rowOff>
    </xdr:from>
    <xdr:to>
      <xdr:col>26</xdr:col>
      <xdr:colOff>676663</xdr:colOff>
      <xdr:row>28</xdr:row>
      <xdr:rowOff>36980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E36E2DD-D087-4B4C-994F-4DED5205BE87}"/>
            </a:ext>
          </a:extLst>
        </xdr:cNvPr>
        <xdr:cNvSpPr/>
      </xdr:nvSpPr>
      <xdr:spPr>
        <a:xfrm>
          <a:off x="22238742" y="3634909"/>
          <a:ext cx="2131359" cy="1902759"/>
        </a:xfrm>
        <a:prstGeom prst="rect">
          <a:avLst/>
        </a:prstGeom>
        <a:solidFill>
          <a:srgbClr val="2221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0.65195</cdr:x>
      <cdr:y>0.97354</cdr:y>
    </cdr:from>
    <cdr:to>
      <cdr:x>0.91626</cdr:x>
      <cdr:y>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562CBFE0-5C7D-4310-99D5-07B74FF5E51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29894" y="6129433"/>
          <a:ext cx="3214915" cy="166593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0.29083</cdr:x>
      <cdr:y>0.94315</cdr:y>
    </cdr:from>
    <cdr:to>
      <cdr:x>0.66487</cdr:x>
      <cdr:y>0.97294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432A12EC-37FB-40F3-AEFD-FA0C59D46FB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92971" y="6297420"/>
          <a:ext cx="4235197" cy="19890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0.41165</cdr:x>
      <cdr:y>0.03223</cdr:y>
    </cdr:from>
    <cdr:to>
      <cdr:x>0.72469</cdr:x>
      <cdr:y>0.05566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FC43B82B-AF24-4326-9658-C19B9827D4D8}"/>
            </a:ext>
          </a:extLst>
        </cdr:cNvPr>
        <cdr:cNvSpPr txBox="1"/>
      </cdr:nvSpPr>
      <cdr:spPr>
        <a:xfrm xmlns:a="http://schemas.openxmlformats.org/drawingml/2006/main">
          <a:off x="4489134" y="188596"/>
          <a:ext cx="3413760" cy="13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0.92148</cdr:x>
      <cdr:y>0.10105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86149626-2DC4-4D6F-A5FF-D70CD455ED20}"/>
            </a:ext>
          </a:extLst>
        </cdr:cNvPr>
        <cdr:cNvSpPr txBox="1"/>
      </cdr:nvSpPr>
      <cdr:spPr>
        <a:xfrm xmlns:a="http://schemas.openxmlformats.org/drawingml/2006/main">
          <a:off x="0" y="0"/>
          <a:ext cx="10951623" cy="641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200" b="1">
              <a:solidFill>
                <a:sysClr val="windowText" lastClr="000000"/>
              </a:solidFill>
              <a:effectLst/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Distribución porcentual de sentencias dictadas, según tipo de delitos más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denunciados 2023</a:t>
          </a:r>
          <a:endParaRPr lang="es-CR" sz="1200">
            <a:solidFill>
              <a:srgbClr val="222128"/>
            </a:solidFill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017B-E338-4446-B470-0C84E806B44E}">
  <dimension ref="A1:W101"/>
  <sheetViews>
    <sheetView tabSelected="1" zoomScale="70" zoomScaleNormal="70" workbookViewId="0">
      <selection activeCell="BI177" sqref="BI177"/>
    </sheetView>
  </sheetViews>
  <sheetFormatPr baseColWidth="10" defaultRowHeight="14.5" x14ac:dyDescent="0.35"/>
  <cols>
    <col min="5" max="5" width="47.1796875" customWidth="1"/>
    <col min="6" max="15" width="15.453125" customWidth="1"/>
    <col min="16" max="16" width="13.81640625" bestFit="1" customWidth="1"/>
    <col min="17" max="17" width="15.1796875" bestFit="1" customWidth="1"/>
    <col min="18" max="21" width="15.1796875" customWidth="1"/>
    <col min="22" max="22" width="13.1796875" bestFit="1" customWidth="1"/>
    <col min="23" max="23" width="16.1796875" customWidth="1"/>
  </cols>
  <sheetData>
    <row r="1" spans="1:23" x14ac:dyDescent="0.3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6.5" customHeight="1" x14ac:dyDescent="0.35">
      <c r="A7" s="1"/>
      <c r="B7" s="1"/>
      <c r="C7" s="1"/>
      <c r="D7" s="1"/>
      <c r="E7" s="24" t="s">
        <v>0</v>
      </c>
      <c r="F7" s="25">
        <v>2015</v>
      </c>
      <c r="G7" s="25"/>
      <c r="H7" s="25">
        <v>2016</v>
      </c>
      <c r="I7" s="25"/>
      <c r="J7" s="25">
        <v>2017</v>
      </c>
      <c r="K7" s="25"/>
      <c r="L7" s="25">
        <v>2018</v>
      </c>
      <c r="M7" s="23"/>
      <c r="N7" s="25">
        <v>2019</v>
      </c>
      <c r="O7" s="23"/>
      <c r="P7" s="25">
        <v>2020</v>
      </c>
      <c r="Q7" s="23"/>
      <c r="R7" s="25">
        <v>2021</v>
      </c>
      <c r="S7" s="23"/>
      <c r="T7" s="25">
        <v>2022</v>
      </c>
      <c r="U7" s="23"/>
      <c r="V7" s="23">
        <v>2023</v>
      </c>
      <c r="W7" s="24"/>
    </row>
    <row r="8" spans="1:23" ht="16.5" customHeight="1" x14ac:dyDescent="0.35">
      <c r="A8" s="1"/>
      <c r="B8" s="1"/>
      <c r="C8" s="1"/>
      <c r="D8" s="1"/>
      <c r="E8" s="24"/>
      <c r="F8" s="9" t="s">
        <v>1</v>
      </c>
      <c r="G8" s="9" t="s">
        <v>2</v>
      </c>
      <c r="H8" s="9" t="s">
        <v>1</v>
      </c>
      <c r="I8" s="9" t="s">
        <v>2</v>
      </c>
      <c r="J8" s="9" t="s">
        <v>1</v>
      </c>
      <c r="K8" s="9" t="s">
        <v>2</v>
      </c>
      <c r="L8" s="9" t="s">
        <v>1</v>
      </c>
      <c r="M8" s="10" t="s">
        <v>2</v>
      </c>
      <c r="N8" s="9" t="s">
        <v>1</v>
      </c>
      <c r="O8" s="10" t="s">
        <v>2</v>
      </c>
      <c r="P8" s="9" t="s">
        <v>1</v>
      </c>
      <c r="Q8" s="10" t="s">
        <v>2</v>
      </c>
      <c r="R8" s="9" t="s">
        <v>1</v>
      </c>
      <c r="S8" s="10" t="s">
        <v>2</v>
      </c>
      <c r="T8" s="9" t="s">
        <v>1</v>
      </c>
      <c r="U8" s="10" t="s">
        <v>2</v>
      </c>
      <c r="V8" s="9" t="s">
        <v>1</v>
      </c>
      <c r="W8" s="9" t="s">
        <v>2</v>
      </c>
    </row>
    <row r="9" spans="1:23" ht="16.5" customHeight="1" x14ac:dyDescent="0.35">
      <c r="A9" s="1"/>
      <c r="B9" s="1"/>
      <c r="C9" s="1"/>
      <c r="D9" s="1"/>
      <c r="E9" s="11" t="s">
        <v>3</v>
      </c>
      <c r="F9" s="12">
        <v>290</v>
      </c>
      <c r="G9" s="12">
        <v>385</v>
      </c>
      <c r="H9" s="12">
        <v>257</v>
      </c>
      <c r="I9" s="12">
        <v>366</v>
      </c>
      <c r="J9" s="12">
        <v>248</v>
      </c>
      <c r="K9" s="12">
        <v>405</v>
      </c>
      <c r="L9" s="12">
        <v>287</v>
      </c>
      <c r="M9" s="12">
        <v>470</v>
      </c>
      <c r="N9" s="12">
        <v>386</v>
      </c>
      <c r="O9" s="12">
        <v>472</v>
      </c>
      <c r="P9" s="12">
        <v>237</v>
      </c>
      <c r="Q9" s="12">
        <f>557-P9</f>
        <v>320</v>
      </c>
      <c r="R9" s="12">
        <v>315</v>
      </c>
      <c r="S9" s="12">
        <f>714-R9</f>
        <v>399</v>
      </c>
      <c r="T9" s="12">
        <v>534</v>
      </c>
      <c r="U9" s="12">
        <f>1059-534</f>
        <v>525</v>
      </c>
      <c r="V9" s="12">
        <v>495</v>
      </c>
      <c r="W9" s="20">
        <v>547</v>
      </c>
    </row>
    <row r="10" spans="1:23" ht="16.5" customHeight="1" x14ac:dyDescent="0.35">
      <c r="A10" s="1"/>
      <c r="B10" s="1"/>
      <c r="C10" s="1"/>
      <c r="D10" s="1"/>
      <c r="E10" s="13" t="s">
        <v>4</v>
      </c>
      <c r="F10" s="12">
        <v>150</v>
      </c>
      <c r="G10" s="12">
        <v>125</v>
      </c>
      <c r="H10" s="12">
        <v>161</v>
      </c>
      <c r="I10" s="12">
        <v>167</v>
      </c>
      <c r="J10" s="12">
        <v>205</v>
      </c>
      <c r="K10" s="12">
        <v>190</v>
      </c>
      <c r="L10" s="12">
        <v>248</v>
      </c>
      <c r="M10" s="12">
        <v>204</v>
      </c>
      <c r="N10" s="12">
        <v>280</v>
      </c>
      <c r="O10" s="12">
        <v>232</v>
      </c>
      <c r="P10" s="12">
        <v>169</v>
      </c>
      <c r="Q10" s="12">
        <f>320-P10</f>
        <v>151</v>
      </c>
      <c r="R10" s="12">
        <v>265</v>
      </c>
      <c r="S10" s="12">
        <f>452-R10</f>
        <v>187</v>
      </c>
      <c r="T10" s="12">
        <v>394</v>
      </c>
      <c r="U10" s="12">
        <f>619-394</f>
        <v>225</v>
      </c>
      <c r="V10" s="12">
        <v>376</v>
      </c>
      <c r="W10" s="20">
        <v>214</v>
      </c>
    </row>
    <row r="11" spans="1:23" ht="16.5" customHeight="1" x14ac:dyDescent="0.35">
      <c r="A11" s="1"/>
      <c r="B11" s="1"/>
      <c r="C11" s="1"/>
      <c r="D11" s="1"/>
      <c r="E11" s="11" t="s">
        <v>5</v>
      </c>
      <c r="F11" s="12">
        <v>28</v>
      </c>
      <c r="G11" s="12">
        <v>36</v>
      </c>
      <c r="H11" s="12">
        <v>25</v>
      </c>
      <c r="I11" s="12">
        <v>41</v>
      </c>
      <c r="J11" s="12">
        <v>18</v>
      </c>
      <c r="K11" s="12">
        <v>48</v>
      </c>
      <c r="L11" s="12">
        <v>40</v>
      </c>
      <c r="M11" s="12">
        <v>56</v>
      </c>
      <c r="N11" s="12">
        <v>34</v>
      </c>
      <c r="O11" s="12">
        <v>57</v>
      </c>
      <c r="P11" s="12">
        <v>32</v>
      </c>
      <c r="Q11" s="12">
        <f>88-P11</f>
        <v>56</v>
      </c>
      <c r="R11" s="12">
        <v>42</v>
      </c>
      <c r="S11" s="12">
        <f>114-R11</f>
        <v>72</v>
      </c>
      <c r="T11" s="12">
        <v>54</v>
      </c>
      <c r="U11" s="12">
        <f>128-54</f>
        <v>74</v>
      </c>
      <c r="V11" s="12">
        <v>80</v>
      </c>
      <c r="W11" s="20">
        <v>77</v>
      </c>
    </row>
    <row r="12" spans="1:23" ht="16.5" customHeight="1" x14ac:dyDescent="0.35">
      <c r="A12" s="1"/>
      <c r="B12" s="1"/>
      <c r="C12" s="1"/>
      <c r="D12" s="1"/>
      <c r="E12" s="14" t="s">
        <v>6</v>
      </c>
      <c r="F12" s="15">
        <v>68</v>
      </c>
      <c r="G12" s="15">
        <v>101</v>
      </c>
      <c r="H12" s="15">
        <v>54</v>
      </c>
      <c r="I12" s="15">
        <v>120</v>
      </c>
      <c r="J12" s="15">
        <v>65</v>
      </c>
      <c r="K12" s="15">
        <v>102</v>
      </c>
      <c r="L12" s="15">
        <v>77</v>
      </c>
      <c r="M12" s="15">
        <v>141</v>
      </c>
      <c r="N12" s="15">
        <v>78</v>
      </c>
      <c r="O12" s="15">
        <v>130</v>
      </c>
      <c r="P12" s="15">
        <v>50</v>
      </c>
      <c r="Q12" s="15">
        <f>161-P12</f>
        <v>111</v>
      </c>
      <c r="R12" s="15">
        <f>688-R11-R10-R9</f>
        <v>66</v>
      </c>
      <c r="S12" s="15">
        <f>(1466-S11-S10-S9)-R13</f>
        <v>120</v>
      </c>
      <c r="T12" s="15">
        <f>1081-T9-T10-T11</f>
        <v>99</v>
      </c>
      <c r="U12" s="15">
        <f>(2044-U11-U10-U9)-T13</f>
        <v>139</v>
      </c>
      <c r="V12" s="15">
        <v>99</v>
      </c>
      <c r="W12" s="22">
        <v>143</v>
      </c>
    </row>
    <row r="13" spans="1:23" ht="16.5" customHeight="1" thickBot="1" x14ac:dyDescent="0.4">
      <c r="A13" s="1"/>
      <c r="B13" s="1"/>
      <c r="C13" s="1"/>
      <c r="D13" s="1"/>
      <c r="E13" s="16" t="s">
        <v>7</v>
      </c>
      <c r="F13" s="16">
        <f t="shared" ref="F13:K13" si="0">SUM(F9:F12)</f>
        <v>536</v>
      </c>
      <c r="G13" s="16">
        <f t="shared" si="0"/>
        <v>647</v>
      </c>
      <c r="H13" s="16">
        <f t="shared" si="0"/>
        <v>497</v>
      </c>
      <c r="I13" s="16">
        <f t="shared" si="0"/>
        <v>694</v>
      </c>
      <c r="J13" s="16">
        <f t="shared" si="0"/>
        <v>536</v>
      </c>
      <c r="K13" s="16">
        <f t="shared" si="0"/>
        <v>745</v>
      </c>
      <c r="L13" s="16">
        <f t="shared" ref="L13:M13" si="1">SUM(L9:L12)</f>
        <v>652</v>
      </c>
      <c r="M13" s="16">
        <f t="shared" si="1"/>
        <v>871</v>
      </c>
      <c r="N13" s="16">
        <f t="shared" ref="N13:O13" si="2">SUM(N9:N12)</f>
        <v>778</v>
      </c>
      <c r="O13" s="16">
        <f t="shared" si="2"/>
        <v>891</v>
      </c>
      <c r="P13" s="16">
        <f t="shared" ref="P13:Q13" si="3">SUM(P9:P12)</f>
        <v>488</v>
      </c>
      <c r="Q13" s="16">
        <f t="shared" si="3"/>
        <v>638</v>
      </c>
      <c r="R13" s="16">
        <f t="shared" ref="R13:W13" si="4">SUM(R9:R12)</f>
        <v>688</v>
      </c>
      <c r="S13" s="16">
        <f t="shared" si="4"/>
        <v>778</v>
      </c>
      <c r="T13" s="16">
        <f t="shared" si="4"/>
        <v>1081</v>
      </c>
      <c r="U13" s="16">
        <f t="shared" si="4"/>
        <v>963</v>
      </c>
      <c r="V13" s="16">
        <f t="shared" si="4"/>
        <v>1050</v>
      </c>
      <c r="W13" s="21">
        <f t="shared" si="4"/>
        <v>981</v>
      </c>
    </row>
    <row r="14" spans="1:23" x14ac:dyDescent="0.35">
      <c r="A14" s="1"/>
      <c r="B14" s="1"/>
      <c r="C14" s="1"/>
      <c r="D14" s="1"/>
      <c r="E14" s="1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1"/>
      <c r="D15" s="1"/>
      <c r="E15" s="1"/>
      <c r="F15" s="2"/>
      <c r="G15" s="2"/>
      <c r="H15" s="2"/>
      <c r="I15" s="2"/>
      <c r="J15" s="2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1"/>
      <c r="D16" s="1"/>
      <c r="E16" s="1"/>
      <c r="F16" s="2"/>
      <c r="G16" s="2"/>
      <c r="H16" s="2"/>
      <c r="I16" s="2"/>
      <c r="J16" s="2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1"/>
      <c r="D21" s="1"/>
      <c r="E21" s="1"/>
      <c r="F21" s="2"/>
      <c r="G21" s="2"/>
      <c r="H21" s="2"/>
      <c r="I21" s="2"/>
      <c r="J21" s="2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35">
      <c r="A23" s="1"/>
      <c r="B23" s="1"/>
      <c r="C23" s="1"/>
      <c r="D23" s="1"/>
      <c r="E23" s="1"/>
      <c r="F23" s="2"/>
      <c r="G23" s="2"/>
      <c r="H23" s="2"/>
      <c r="I23" s="2"/>
      <c r="J23" s="2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1"/>
      <c r="D24" s="1"/>
      <c r="E24" s="1"/>
      <c r="F24" s="2"/>
      <c r="G24" s="2"/>
      <c r="H24" s="2"/>
      <c r="I24" s="2"/>
      <c r="J24" s="2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1"/>
      <c r="D25" s="1"/>
      <c r="E25" s="1"/>
      <c r="F25" s="2"/>
      <c r="G25" s="2"/>
      <c r="H25" s="2"/>
      <c r="I25" s="2"/>
      <c r="J25" s="2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1"/>
      <c r="D26" s="1"/>
      <c r="E26" s="1"/>
      <c r="F26" s="2"/>
      <c r="G26" s="2"/>
      <c r="H26" s="2"/>
      <c r="I26" s="2"/>
      <c r="J26" s="2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1"/>
      <c r="D27" s="1"/>
      <c r="E27" s="1"/>
      <c r="F27" s="2"/>
      <c r="G27" s="2"/>
      <c r="H27" s="2"/>
      <c r="I27" s="2"/>
      <c r="J27" s="2"/>
      <c r="K27" s="2"/>
      <c r="L27" s="1"/>
      <c r="M27" s="1"/>
      <c r="N27" s="1"/>
      <c r="O27" s="1"/>
      <c r="P27" s="1"/>
      <c r="Q27" s="1"/>
      <c r="R27" s="17"/>
      <c r="S27" s="18"/>
      <c r="T27" s="1"/>
      <c r="U27" s="1"/>
      <c r="V27" s="1"/>
      <c r="W27" s="1"/>
    </row>
    <row r="28" spans="1:23" x14ac:dyDescent="0.35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7"/>
      <c r="S28" s="18"/>
      <c r="T28" s="1"/>
      <c r="U28" s="1"/>
      <c r="V28" s="1"/>
      <c r="W28" s="1"/>
    </row>
    <row r="29" spans="1:23" x14ac:dyDescent="0.35">
      <c r="A29" s="1"/>
      <c r="B29" s="1"/>
      <c r="C29" s="1"/>
      <c r="D29" s="1"/>
      <c r="E29" s="1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7"/>
      <c r="S29" s="18"/>
      <c r="T29" s="1"/>
      <c r="U29" s="1"/>
      <c r="V29" s="1"/>
      <c r="W29" s="1"/>
    </row>
    <row r="30" spans="1:23" x14ac:dyDescent="0.35">
      <c r="A30" s="1"/>
      <c r="B30" s="1"/>
      <c r="C30" s="1"/>
      <c r="D30" s="1"/>
      <c r="E30" s="1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7"/>
      <c r="S30" s="18"/>
      <c r="T30" s="1"/>
      <c r="U30" s="1"/>
      <c r="V30" s="1"/>
      <c r="W30" s="1"/>
    </row>
    <row r="31" spans="1:23" x14ac:dyDescent="0.35">
      <c r="A31" s="1"/>
      <c r="B31" s="1"/>
      <c r="C31" s="1"/>
      <c r="D31" s="1"/>
      <c r="E31" s="1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7"/>
      <c r="S31" s="1"/>
      <c r="T31" s="1"/>
      <c r="U31" s="1"/>
      <c r="V31" s="1"/>
      <c r="W31" s="1"/>
    </row>
    <row r="32" spans="1:23" x14ac:dyDescent="0.35">
      <c r="A32" s="1"/>
      <c r="B32" s="1"/>
      <c r="C32" s="1"/>
      <c r="D32" s="1"/>
      <c r="E32" s="1"/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1"/>
      <c r="D33" s="1"/>
      <c r="E33" s="1"/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1"/>
      <c r="D34" s="1"/>
      <c r="E34" s="1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1"/>
      <c r="D35" s="1"/>
      <c r="E35" s="1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1"/>
      <c r="D36" s="1"/>
      <c r="E36" s="1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1"/>
      <c r="D37" s="1"/>
      <c r="E37" s="1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1"/>
      <c r="D39" s="1"/>
      <c r="E39" s="1"/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1"/>
      <c r="D40" s="1"/>
      <c r="E40" s="1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1"/>
      <c r="D41" s="1"/>
      <c r="E41" s="1"/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"/>
      <c r="D42" s="1"/>
      <c r="E42" s="1"/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35">
      <c r="A43" s="1"/>
      <c r="B43" s="1"/>
      <c r="C43" s="1"/>
      <c r="D43" s="1"/>
      <c r="E43" s="1"/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35">
      <c r="A44" s="1"/>
      <c r="B44" s="1"/>
      <c r="C44" s="1"/>
      <c r="D44" s="1"/>
      <c r="E44" s="1"/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2"/>
      <c r="G48" s="2"/>
      <c r="H48" s="2"/>
      <c r="I48" s="2"/>
      <c r="J48" s="2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2"/>
      <c r="G49" s="2"/>
      <c r="H49" s="2"/>
      <c r="I49" s="2"/>
      <c r="J49" s="2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2"/>
      <c r="G50" s="2"/>
      <c r="H50" s="2"/>
      <c r="I50" s="2"/>
      <c r="J50" s="2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2"/>
      <c r="G51" s="2"/>
      <c r="H51" s="2"/>
      <c r="I51" s="2"/>
      <c r="J51" s="2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2"/>
      <c r="G52" s="2"/>
      <c r="H52" s="2"/>
      <c r="I52" s="2"/>
      <c r="J52" s="2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2"/>
      <c r="G53" s="2"/>
      <c r="H53" s="2"/>
      <c r="I53" s="2"/>
      <c r="J53" s="2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2"/>
      <c r="G54" s="2"/>
      <c r="H54" s="2"/>
      <c r="I54" s="2"/>
      <c r="J54" s="2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2"/>
      <c r="G55" s="2"/>
      <c r="H55" s="2"/>
      <c r="I55" s="2"/>
      <c r="J55" s="2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9" x14ac:dyDescent="0.35">
      <c r="A56" s="1"/>
      <c r="B56" s="1"/>
      <c r="C56" s="1"/>
      <c r="D56" s="1"/>
      <c r="E56" s="3" t="s">
        <v>8</v>
      </c>
      <c r="F56" s="8" t="s">
        <v>9</v>
      </c>
      <c r="G56" s="2"/>
      <c r="H56" s="2"/>
      <c r="I56" s="2"/>
      <c r="J56" s="2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35">
      <c r="A57" s="1"/>
      <c r="B57" s="1"/>
      <c r="C57" s="1"/>
      <c r="D57" s="1"/>
      <c r="E57" s="4" t="s">
        <v>4</v>
      </c>
      <c r="F57" s="5">
        <f>(V10+W10)/(V13+W13)</f>
        <v>0.29049729197439683</v>
      </c>
      <c r="G57" s="19"/>
      <c r="H57" s="6"/>
      <c r="I57" s="2"/>
      <c r="J57" s="2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35">
      <c r="A58" s="1"/>
      <c r="B58" s="1"/>
      <c r="C58" s="1"/>
      <c r="D58" s="1"/>
      <c r="E58" s="1" t="s">
        <v>6</v>
      </c>
      <c r="F58" s="5">
        <f>(V12+W12)/(V13+W13)</f>
        <v>0.11915312653865091</v>
      </c>
      <c r="G58" s="19"/>
      <c r="H58" s="6"/>
      <c r="I58" s="2"/>
      <c r="J58" s="2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35">
      <c r="A59" s="1"/>
      <c r="B59" s="1"/>
      <c r="C59" s="1"/>
      <c r="D59" s="1"/>
      <c r="E59" s="1" t="s">
        <v>5</v>
      </c>
      <c r="F59" s="5">
        <f>(V11+W11)/(V13+W13)</f>
        <v>7.7301821762678483E-2</v>
      </c>
      <c r="G59" s="19"/>
      <c r="H59" s="6"/>
      <c r="I59" s="2"/>
      <c r="J59" s="2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" thickBot="1" x14ac:dyDescent="0.4">
      <c r="A60" s="1"/>
      <c r="B60" s="1"/>
      <c r="C60" s="1"/>
      <c r="D60" s="1"/>
      <c r="E60" s="7" t="s">
        <v>3</v>
      </c>
      <c r="F60" s="5">
        <f>(V9+W9)/(V13+W13)</f>
        <v>0.51304775972427374</v>
      </c>
      <c r="G60" s="18"/>
      <c r="H60" s="2"/>
      <c r="I60" s="2"/>
      <c r="J60" s="2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35">
      <c r="A61" s="1"/>
      <c r="B61" s="1"/>
      <c r="C61" s="1"/>
      <c r="D61" s="1"/>
      <c r="E61" s="1"/>
      <c r="F61" s="2"/>
      <c r="G61" s="2"/>
      <c r="H61" s="2"/>
      <c r="I61" s="2"/>
      <c r="J61" s="2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35">
      <c r="A62" s="1"/>
      <c r="B62" s="1"/>
      <c r="C62" s="1"/>
      <c r="D62" s="1"/>
      <c r="E62" s="1"/>
      <c r="F62" s="2"/>
      <c r="G62" s="2"/>
      <c r="H62" s="2"/>
      <c r="I62" s="2"/>
      <c r="J62" s="2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35">
      <c r="A63" s="1"/>
      <c r="B63" s="1"/>
      <c r="C63" s="1"/>
      <c r="D63" s="1"/>
      <c r="E63" s="1"/>
      <c r="F63" s="2"/>
      <c r="G63" s="2"/>
      <c r="H63" s="2"/>
      <c r="I63" s="2"/>
      <c r="J63" s="2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35">
      <c r="A64" s="1"/>
      <c r="B64" s="1"/>
      <c r="C64" s="1"/>
      <c r="D64" s="1"/>
      <c r="E64" s="1"/>
      <c r="F64" s="2"/>
      <c r="G64" s="2"/>
      <c r="H64" s="2"/>
      <c r="I64" s="2"/>
      <c r="J64" s="2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35">
      <c r="A65" s="1"/>
      <c r="B65" s="1"/>
      <c r="C65" s="1"/>
      <c r="D65" s="1"/>
      <c r="E65" s="1"/>
      <c r="F65" s="2"/>
      <c r="G65" s="2"/>
      <c r="H65" s="2"/>
      <c r="I65" s="2"/>
      <c r="J65" s="2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35">
      <c r="A66" s="1"/>
      <c r="B66" s="1"/>
      <c r="C66" s="1"/>
      <c r="D66" s="1"/>
      <c r="E66" s="1"/>
      <c r="F66" s="2"/>
      <c r="G66" s="2"/>
      <c r="H66" s="2"/>
      <c r="I66" s="2"/>
      <c r="J66" s="2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35">
      <c r="A67" s="1"/>
      <c r="B67" s="1"/>
      <c r="C67" s="1"/>
      <c r="D67" s="1"/>
      <c r="E67" s="1"/>
      <c r="F67" s="2"/>
      <c r="G67" s="2"/>
      <c r="H67" s="2"/>
      <c r="I67" s="2"/>
      <c r="J67" s="2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35">
      <c r="A68" s="1"/>
      <c r="B68" s="1"/>
      <c r="C68" s="1"/>
      <c r="D68" s="1"/>
      <c r="E68" s="1"/>
      <c r="F68" s="2"/>
      <c r="G68" s="2"/>
      <c r="H68" s="2"/>
      <c r="I68" s="2"/>
      <c r="J68" s="2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35">
      <c r="A69" s="1"/>
      <c r="B69" s="1"/>
      <c r="C69" s="1"/>
      <c r="D69" s="1"/>
      <c r="E69" s="1"/>
      <c r="F69" s="2"/>
      <c r="G69" s="2"/>
      <c r="H69" s="2"/>
      <c r="I69" s="2"/>
      <c r="J69" s="2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35">
      <c r="A70" s="1"/>
      <c r="B70" s="1"/>
      <c r="C70" s="1"/>
      <c r="D70" s="1"/>
      <c r="E70" s="1"/>
      <c r="F70" s="2"/>
      <c r="G70" s="2"/>
      <c r="H70" s="2"/>
      <c r="I70" s="2"/>
      <c r="J70" s="2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35">
      <c r="A71" s="1"/>
      <c r="B71" s="1"/>
      <c r="C71" s="1"/>
      <c r="D71" s="1"/>
      <c r="E71" s="1"/>
      <c r="F71" s="2"/>
      <c r="G71" s="2"/>
      <c r="H71" s="2"/>
      <c r="I71" s="2"/>
      <c r="J71" s="2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35">
      <c r="A72" s="1"/>
      <c r="B72" s="1"/>
      <c r="C72" s="1"/>
      <c r="D72" s="1"/>
      <c r="E72" s="1"/>
      <c r="F72" s="2"/>
      <c r="G72" s="2"/>
      <c r="H72" s="2"/>
      <c r="I72" s="2"/>
      <c r="J72" s="2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35">
      <c r="A73" s="1"/>
      <c r="B73" s="1"/>
      <c r="C73" s="1"/>
      <c r="D73" s="1"/>
      <c r="E73" s="1"/>
      <c r="F73" s="2"/>
      <c r="G73" s="2"/>
      <c r="H73" s="2"/>
      <c r="I73" s="2"/>
      <c r="J73" s="2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35">
      <c r="A74" s="1"/>
      <c r="B74" s="1"/>
      <c r="C74" s="1"/>
      <c r="D74" s="1"/>
      <c r="E74" s="1"/>
      <c r="F74" s="2"/>
      <c r="G74" s="2"/>
      <c r="H74" s="2"/>
      <c r="I74" s="2"/>
      <c r="J74" s="2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35">
      <c r="A75" s="1"/>
      <c r="B75" s="1"/>
      <c r="C75" s="1"/>
      <c r="D75" s="1"/>
      <c r="E75" s="1"/>
      <c r="F75" s="2"/>
      <c r="G75" s="2"/>
      <c r="H75" s="2"/>
      <c r="I75" s="2"/>
      <c r="J75" s="2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35">
      <c r="A76" s="1"/>
      <c r="B76" s="1"/>
      <c r="C76" s="1"/>
      <c r="D76" s="1"/>
      <c r="E76" s="1"/>
      <c r="F76" s="2"/>
      <c r="G76" s="2"/>
      <c r="H76" s="2"/>
      <c r="I76" s="2"/>
      <c r="J76" s="2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35">
      <c r="A77" s="1"/>
      <c r="B77" s="1"/>
      <c r="C77" s="1"/>
      <c r="D77" s="1"/>
      <c r="E77" s="1"/>
      <c r="F77" s="2"/>
      <c r="G77" s="2"/>
      <c r="H77" s="2"/>
      <c r="I77" s="2"/>
      <c r="J77" s="2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35">
      <c r="A78" s="1"/>
      <c r="B78" s="1"/>
      <c r="C78" s="1"/>
      <c r="D78" s="1"/>
      <c r="E78" s="1"/>
      <c r="F78" s="2"/>
      <c r="G78" s="2"/>
      <c r="H78" s="2"/>
      <c r="I78" s="2"/>
      <c r="J78" s="2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35">
      <c r="A79" s="1"/>
      <c r="B79" s="1"/>
      <c r="C79" s="1"/>
      <c r="D79" s="1"/>
      <c r="E79" s="1"/>
      <c r="F79" s="2"/>
      <c r="G79" s="2"/>
      <c r="H79" s="2"/>
      <c r="I79" s="2"/>
      <c r="J79" s="2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35">
      <c r="A80" s="1"/>
      <c r="B80" s="1"/>
      <c r="C80" s="1"/>
      <c r="D80" s="1"/>
      <c r="E80" s="1"/>
      <c r="F80" s="2"/>
      <c r="G80" s="2"/>
      <c r="H80" s="2"/>
      <c r="I80" s="2"/>
      <c r="J80" s="2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35">
      <c r="A81" s="1"/>
      <c r="B81" s="1"/>
      <c r="C81" s="1"/>
      <c r="D81" s="1"/>
      <c r="E81" s="1"/>
      <c r="F81" s="2"/>
      <c r="G81" s="2"/>
      <c r="H81" s="2"/>
      <c r="I81" s="2"/>
      <c r="J81" s="2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35">
      <c r="A82" s="1"/>
      <c r="B82" s="1"/>
      <c r="C82" s="1"/>
      <c r="D82" s="1"/>
      <c r="E82" s="1"/>
      <c r="F82" s="2"/>
      <c r="G82" s="2"/>
      <c r="H82" s="2"/>
      <c r="I82" s="2"/>
      <c r="J82" s="2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35">
      <c r="A83" s="1"/>
      <c r="B83" s="1"/>
      <c r="C83" s="1"/>
      <c r="D83" s="1"/>
      <c r="E83" s="1"/>
      <c r="F83" s="2"/>
      <c r="G83" s="2"/>
      <c r="H83" s="2"/>
      <c r="I83" s="2"/>
      <c r="J83" s="2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35">
      <c r="A84" s="1"/>
      <c r="B84" s="1"/>
      <c r="C84" s="1"/>
      <c r="D84" s="1"/>
      <c r="E84" s="1"/>
      <c r="F84" s="2"/>
      <c r="G84" s="2"/>
      <c r="H84" s="2"/>
      <c r="I84" s="2"/>
      <c r="J84" s="2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35">
      <c r="A85" s="1"/>
      <c r="B85" s="1"/>
      <c r="C85" s="1"/>
      <c r="D85" s="1"/>
      <c r="E85" s="1"/>
      <c r="F85" s="2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35">
      <c r="A86" s="1"/>
      <c r="B86" s="1"/>
      <c r="C86" s="1"/>
      <c r="D86" s="1"/>
      <c r="E86" s="1"/>
      <c r="F86" s="2"/>
      <c r="G86" s="2"/>
      <c r="H86" s="2"/>
      <c r="I86" s="2"/>
      <c r="J86" s="2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35">
      <c r="A87" s="1"/>
      <c r="B87" s="1"/>
      <c r="C87" s="1"/>
      <c r="D87" s="1"/>
      <c r="E87" s="1"/>
      <c r="F87" s="2"/>
      <c r="G87" s="2"/>
      <c r="H87" s="2"/>
      <c r="I87" s="2"/>
      <c r="J87" s="2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35">
      <c r="A88" s="1"/>
      <c r="B88" s="1"/>
      <c r="C88" s="1"/>
      <c r="D88" s="1"/>
      <c r="E88" s="1"/>
      <c r="F88" s="2"/>
      <c r="G88" s="2"/>
      <c r="H88" s="2"/>
      <c r="I88" s="2"/>
      <c r="J88" s="2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35">
      <c r="A89" s="1"/>
      <c r="B89" s="1"/>
      <c r="C89" s="1"/>
      <c r="D89" s="1"/>
      <c r="E89" s="1"/>
      <c r="F89" s="2"/>
      <c r="G89" s="2"/>
      <c r="H89" s="2"/>
      <c r="I89" s="2"/>
      <c r="J89" s="2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35">
      <c r="A90" s="1"/>
      <c r="B90" s="1"/>
      <c r="C90" s="1"/>
      <c r="D90" s="1"/>
      <c r="E90" s="1"/>
      <c r="F90" s="2"/>
      <c r="G90" s="2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35">
      <c r="A91" s="1"/>
      <c r="B91" s="1"/>
      <c r="C91" s="1"/>
      <c r="D91" s="1"/>
      <c r="E91" s="1"/>
      <c r="F91" s="2"/>
      <c r="G91" s="2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35">
      <c r="A92" s="1"/>
      <c r="B92" s="1"/>
      <c r="C92" s="1"/>
      <c r="D92" s="1"/>
      <c r="E92" s="1"/>
      <c r="F92" s="2"/>
      <c r="G92" s="2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35">
      <c r="A93" s="1"/>
      <c r="B93" s="1"/>
      <c r="C93" s="1"/>
      <c r="D93" s="1"/>
      <c r="E93" s="1"/>
      <c r="F93" s="2"/>
      <c r="G93" s="2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35">
      <c r="A94" s="1"/>
      <c r="B94" s="1"/>
      <c r="C94" s="1"/>
      <c r="D94" s="1"/>
      <c r="E94" s="1"/>
      <c r="F94" s="2"/>
      <c r="G94" s="2"/>
      <c r="H94" s="2"/>
      <c r="I94" s="2"/>
      <c r="J94" s="2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35">
      <c r="A95" s="1"/>
      <c r="B95" s="1"/>
      <c r="C95" s="1"/>
      <c r="D95" s="1"/>
      <c r="E95" s="1"/>
      <c r="F95" s="2"/>
      <c r="G95" s="2"/>
      <c r="H95" s="2"/>
      <c r="I95" s="2"/>
      <c r="J95" s="2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35">
      <c r="A96" s="1"/>
      <c r="B96" s="1"/>
      <c r="C96" s="1"/>
      <c r="D96" s="1"/>
      <c r="E96" s="1"/>
      <c r="F96" s="2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35">
      <c r="A97" s="1"/>
      <c r="B97" s="1"/>
      <c r="C97" s="1"/>
      <c r="D97" s="1"/>
      <c r="E97" s="1"/>
      <c r="F97" s="2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35">
      <c r="A98" s="1"/>
      <c r="B98" s="1"/>
      <c r="C98" s="1"/>
      <c r="D98" s="1"/>
      <c r="E98" s="1"/>
      <c r="F98" s="2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35">
      <c r="A99" s="1"/>
      <c r="B99" s="1"/>
      <c r="C99" s="1"/>
      <c r="D99" s="1"/>
      <c r="E99" s="1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35">
      <c r="A100" s="1"/>
      <c r="B100" s="1"/>
      <c r="C100" s="1"/>
      <c r="D100" s="1"/>
      <c r="E100" s="1"/>
      <c r="F100" s="2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35">
      <c r="A101" s="1"/>
      <c r="B101" s="1"/>
      <c r="C101" s="1"/>
      <c r="D101" s="1"/>
      <c r="E101" s="1"/>
      <c r="F101" s="2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</sheetData>
  <mergeCells count="10">
    <mergeCell ref="E7:E8"/>
    <mergeCell ref="F7:G7"/>
    <mergeCell ref="H7:I7"/>
    <mergeCell ref="J7:K7"/>
    <mergeCell ref="L7:M7"/>
    <mergeCell ref="V7:W7"/>
    <mergeCell ref="R7:S7"/>
    <mergeCell ref="T7:U7"/>
    <mergeCell ref="P7:Q7"/>
    <mergeCell ref="N7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Delitos sexuales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Díaz Rojas</dc:creator>
  <cp:lastModifiedBy>Greyshel Quirós Martínez</cp:lastModifiedBy>
  <dcterms:created xsi:type="dcterms:W3CDTF">2019-02-13T14:44:59Z</dcterms:created>
  <dcterms:modified xsi:type="dcterms:W3CDTF">2025-05-14T14:43:49Z</dcterms:modified>
</cp:coreProperties>
</file>