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80" windowHeight="10200" activeTab="3"/>
  </bookViews>
  <sheets>
    <sheet name="c367" sheetId="1" r:id="rId1"/>
    <sheet name="c368" sheetId="2" r:id="rId2"/>
    <sheet name="c369" sheetId="3" r:id="rId3"/>
    <sheet name="c370" sheetId="4" r:id="rId4"/>
    <sheet name="c371" sheetId="5" r:id="rId5"/>
  </sheets>
  <externalReferences>
    <externalReference r:id="rId8"/>
    <externalReference r:id="rId9"/>
  </externalReferences>
  <definedNames>
    <definedName name="ddd" localSheetId="1">#REF!</definedName>
    <definedName name="ddd">#REF!</definedName>
    <definedName name="Excel_BuiltIn__FilterDatabase_1" localSheetId="1">#REF!</definedName>
    <definedName name="Excel_BuiltIn__FilterDatabase_1">#REF!</definedName>
    <definedName name="Excel_BuiltIn__FilterDatabase_3" localSheetId="1">#REF!</definedName>
    <definedName name="Excel_BuiltIn__FilterDatabase_3">#REF!</definedName>
    <definedName name="Excel_BuiltIn__FilterDatabase_4" localSheetId="1">'[2]C4'!#REF!</definedName>
    <definedName name="Excel_BuiltIn__FilterDatabase_4">'[2]C4'!#REF!</definedName>
    <definedName name="Excel_BuiltIn_Print_Area_1" localSheetId="1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Area" localSheetId="1">'c368'!$A$1:$I$97</definedName>
    <definedName name="_xlnm.Print_Area" localSheetId="2">'c369'!$A$1:$P$118</definedName>
    <definedName name="_xlnm.Print_Area" localSheetId="4">'c371'!$A$1:$M$120</definedName>
    <definedName name="_xlnm.Print_Titles" localSheetId="1">'c368'!$5:$7</definedName>
    <definedName name="Z_DBFC5A21_4BEE_424C_BC05_B4A8E3102722_.wvu.PrintTitles" localSheetId="2" hidden="1">'c369'!$1:$8</definedName>
  </definedNames>
  <calcPr fullCalcOnLoad="1"/>
</workbook>
</file>

<file path=xl/sharedStrings.xml><?xml version="1.0" encoding="utf-8"?>
<sst xmlns="http://schemas.openxmlformats.org/spreadsheetml/2006/main" count="699" uniqueCount="266">
  <si>
    <t>MOVIMIENTO OCURRIDO EN LAS DEMANDAS POR VIOLENCIA DOMÉSTICA SEGÚN CIRCUITO JUDICIAL DURANTE EL 2012</t>
  </si>
  <si>
    <t>Activos al</t>
  </si>
  <si>
    <t>Activos</t>
  </si>
  <si>
    <t>Entra-</t>
  </si>
  <si>
    <t xml:space="preserve"> Reen-</t>
  </si>
  <si>
    <t>Testimonios</t>
  </si>
  <si>
    <t>Termi-</t>
  </si>
  <si>
    <t>Prórroga</t>
  </si>
  <si>
    <t>Revisión</t>
  </si>
  <si>
    <t>Juzgado</t>
  </si>
  <si>
    <t>dos</t>
  </si>
  <si>
    <t>trados</t>
  </si>
  <si>
    <t>de Piezas</t>
  </si>
  <si>
    <t>nados</t>
  </si>
  <si>
    <t>Medidas</t>
  </si>
  <si>
    <t>TOTAL</t>
  </si>
  <si>
    <t>Primero San José</t>
  </si>
  <si>
    <t>Juzgado de Violencia Dom. del I Circ. Jud. San José</t>
  </si>
  <si>
    <t>Juzgado Civil, Trabajo y Familia Puriscal</t>
  </si>
  <si>
    <t>Juzgado Civil, Trabajo y Familia Puriscal 1-/</t>
  </si>
  <si>
    <t>Juzgado Pensiones y Violencia Doméstica de Escazú</t>
  </si>
  <si>
    <t>Juzgado de Pensiones y Violen. Doméstica de Pavas</t>
  </si>
  <si>
    <t>Juzgado de Pensiones y Violen. Doméstica de Pavas-Pisav</t>
  </si>
  <si>
    <t>Juzgado Contr. y Men. Cuantía de Mora</t>
  </si>
  <si>
    <t>Juzgado Contr. y Men. Cuantía de Turrubares</t>
  </si>
  <si>
    <t>Juzgado Contr. y Men. Cuant. Santa Ana</t>
  </si>
  <si>
    <t>Segundo San José</t>
  </si>
  <si>
    <t>Juzgado Violencia Dom. II Circ. Jud. de San José</t>
  </si>
  <si>
    <t>Tercero San José</t>
  </si>
  <si>
    <t>Juzgado Violencia Dom. III Circ. Jud. de San José</t>
  </si>
  <si>
    <t>Juzgado Violencia Dom. Hatillo, San Sebas. y Alaj.</t>
  </si>
  <si>
    <t>Juzgado Contr. y Men. Cuantía de Aserrí</t>
  </si>
  <si>
    <t>Juzgado Contr. y Men. Cuantía de Acosta</t>
  </si>
  <si>
    <t>Primero Alajuela</t>
  </si>
  <si>
    <t>Juzgado Violencia Dom. I Circ. Jud. de Alajuela</t>
  </si>
  <si>
    <t>Juzgado Contrav. y Menor Cuantía de Poás</t>
  </si>
  <si>
    <t>Juzgado Contrav. y Menor Cuantía de Atenas</t>
  </si>
  <si>
    <t>Juzgado Contrav. y de Menor Cuantía de San Mateo</t>
  </si>
  <si>
    <t>Juzgado Contrav. y de Menor Cuantía de Orotina</t>
  </si>
  <si>
    <t>Segundo Alajuela</t>
  </si>
  <si>
    <t>Juzgado de Violencia Doméstica II Circ. Jud. de Alajuela</t>
  </si>
  <si>
    <t>Juzgado Contrav. y de Menor Cuantía de Upala</t>
  </si>
  <si>
    <t>Juzgado Contrav. y de Menor Cuantía de Los Chiles</t>
  </si>
  <si>
    <t>Juzgado Contrav. y de Menor Cuantía de Guatuso</t>
  </si>
  <si>
    <t>Juzgado Contrav. y de Men. Cuantía de La Fortuna</t>
  </si>
  <si>
    <t>Tercero Alajuela</t>
  </si>
  <si>
    <t>Juz. Fam,. Penal Juv. y Viol. Dom.III Circ. Jud. Alajuela (San Ramón)</t>
  </si>
  <si>
    <t>Juzgado de Familia, Penal Juv. y Viol. Dom. de Grecia</t>
  </si>
  <si>
    <t>Juzgado Contrav. y de Menor Cuantía de Alfaro Ruiz</t>
  </si>
  <si>
    <t>Juzgado Contrav. y de Menor Cuantía de Valverde Vega</t>
  </si>
  <si>
    <t>Juzgado Contrav. y de Menor Cuantía de Naranjo</t>
  </si>
  <si>
    <t>Juzgado Contrav. y de Menor Cuantía de Palmares</t>
  </si>
  <si>
    <t>Cartago</t>
  </si>
  <si>
    <t>Juzgado de Violencia Doméstica de Cartago</t>
  </si>
  <si>
    <t>Juzgado Familia, Penal Juv. y Viol. Dom. de Turrialba</t>
  </si>
  <si>
    <t>Juzgado de Pensiones y Viol. Dom. de La Unión</t>
  </si>
  <si>
    <t>Juzgado Contr. y Men Cuant. Tarrazú, Dota.</t>
  </si>
  <si>
    <t>Juzgado Contrav. y de Menor Cuantía de Paraíso</t>
  </si>
  <si>
    <t>Juzgado Contrav. y de Menor Cuantía de Alvarado</t>
  </si>
  <si>
    <t>Juzgado Contrav. y de Menor Cuantía de Jiménez</t>
  </si>
  <si>
    <t>Heredia</t>
  </si>
  <si>
    <t>Juzgado de Violencia Doméstica de Heredia</t>
  </si>
  <si>
    <t>Juzgado de Pensiones y Viol. Dom. San Joaquín de Flores</t>
  </si>
  <si>
    <t>Juzgado Contr. y Men. Cuant. Sto Domingo</t>
  </si>
  <si>
    <t>Juzgado Contrav. y de Menor Cuantía de San Rafael</t>
  </si>
  <si>
    <t>Juzgado Contrav. y de Menor Cuantía de San Isidro</t>
  </si>
  <si>
    <t>Juzgado Contr. y Men. Cuant. Sarapiquí</t>
  </si>
  <si>
    <t>Primero Guanacaste</t>
  </si>
  <si>
    <t>Juzgado de Fam. Penal Juvenil y Viol. Dom. I Circ. Jud. Guanacaste</t>
  </si>
  <si>
    <t xml:space="preserve">Juzgado de Familia, Penal Juvenil y Violencia Doméstica de Cañas </t>
  </si>
  <si>
    <t>Juzgado Contr. y Men. Cuant. Bagaces</t>
  </si>
  <si>
    <t>Juzgado Contravencional y de Menor Cuantía de La Cruz</t>
  </si>
  <si>
    <t>Juzgado Contravencional y de Menor Cuantía de Tilarán</t>
  </si>
  <si>
    <t>Juzgado Contr. y Men. Cuant. Abangares</t>
  </si>
  <si>
    <t>Segundo Guanacaste</t>
  </si>
  <si>
    <t>Juzgado Fam. Penal Juvenil y Viol. Dom. II Circ. Jud. Guanacaste</t>
  </si>
  <si>
    <t>Juzgado Familia, Penal Juv. y Viol. Dom. de Santa Cruz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</si>
  <si>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</si>
  <si>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</si>
  <si>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</si>
  <si>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</si>
  <si>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Puntarenas</t>
  </si>
  <si>
    <t>Juzgado de Violencia Doméstica de Puntarenas</t>
  </si>
  <si>
    <t>Juzgado Civil, Trabajo y Familia de Aguirre y Parrita</t>
  </si>
  <si>
    <t>Juzgado Contrav. y de Menor Cuantía de Esparza</t>
  </si>
  <si>
    <t>Juzgado Contrav. y de Menor Cuantía de Montes de Oro</t>
  </si>
  <si>
    <t>Juzgado Contr. y Men. Cuant. Garabito</t>
  </si>
  <si>
    <t>Juzgado Contravencional y de Menor Cuantía de Cóbano</t>
  </si>
  <si>
    <t>Primero Zona Sur</t>
  </si>
  <si>
    <t>Juzgado Violencia Doméstica I Circ. Jud. Zona Sur</t>
  </si>
  <si>
    <t>Juzg. Civil, Trabajo y Familia de Buenos Aires</t>
  </si>
  <si>
    <t>Segundo Zona Sur</t>
  </si>
  <si>
    <t>Juzgado Fam. Penal Juvenil y Viol. Dom. II Circ. Jud. Zona Sur</t>
  </si>
  <si>
    <t>Juzgado Civil, Trabajo y Familia de Golfito</t>
  </si>
  <si>
    <t>Juzgado Civil, Trabajo y Familia de Osa</t>
  </si>
  <si>
    <t>Juzgado Contrav. y Menor Cuantía de Coto Brus</t>
  </si>
  <si>
    <t>Primero Zona Atlántica</t>
  </si>
  <si>
    <t>Juzgado de Violencia Dom. del I Circ. Jud. de la Zona Atlántica</t>
  </si>
  <si>
    <t>Juzgado Contr. y Men. Cuant. Bribrí</t>
  </si>
  <si>
    <t>Juzgado Contravencional y de Menor Cuantía de Matina</t>
  </si>
  <si>
    <t>Segundo Zona Atlántica</t>
  </si>
  <si>
    <t>Juzgado de Violencia Doméstica II Circ. Jud. de la Zona Atlántica</t>
  </si>
  <si>
    <t>Juzgado de Pensiones y Violencia Doméstica de Siquirres</t>
  </si>
  <si>
    <t>Juzgado Contravencional y de Menor Cuantía de Guácimo</t>
  </si>
  <si>
    <t xml:space="preserve">Elaborado por: Sección de Estadística, Departamento de Planificación. </t>
  </si>
  <si>
    <t>Elaborado por: Sección de Estadística, Departamento de Planificación</t>
  </si>
  <si>
    <t>MOVIMIENTO OCURRIDO EN LAS DEMANDAS POR VIOLENCIA DOMÉSTICA SEGÚN PROVINCIA DURANTE EL 2012</t>
  </si>
  <si>
    <t>Entrados</t>
  </si>
  <si>
    <t xml:space="preserve"> Reentrados</t>
  </si>
  <si>
    <t>Terminados</t>
  </si>
  <si>
    <t>al MP</t>
  </si>
  <si>
    <t>SAN JOSE</t>
  </si>
  <si>
    <t>Juzgado Contravencional y Menor Cuantía de Aserrí</t>
  </si>
  <si>
    <t>Juzgado Contravencional y Menor Cuantía de Acosta</t>
  </si>
  <si>
    <t>Juzgado Contravencional y Menor Cuantía Santa Ana</t>
  </si>
  <si>
    <t>Juzgado Contravencional y Menor Cuantía de Mora</t>
  </si>
  <si>
    <t>Juzgado Contravencional y Menor Cuantía de Turrubares</t>
  </si>
  <si>
    <t>Juzgado Contravencional y Menor Cuantía Tarrazú, Dota.</t>
  </si>
  <si>
    <t>ALAJUELA</t>
  </si>
  <si>
    <t>Juzgado Contravencional y de Menor Cuantía de Alfaro Ruiz</t>
  </si>
  <si>
    <t>Juzgado Contravencional y Menor Cuantía de Poás</t>
  </si>
  <si>
    <t>Juzgado Contravencional y de Menor Cuantía de Valverde Vega</t>
  </si>
  <si>
    <t>Juzgado Contravencional y de Menor Cuantía de Naranjo</t>
  </si>
  <si>
    <t>Juzgado Contravencional y de Menor Cuantía de Palmares</t>
  </si>
  <si>
    <t>Juzgado Contravencional y Menor Cuantía de Atenas</t>
  </si>
  <si>
    <t>Juzgado Contravencional y de Menor Cuantía de San Mateo</t>
  </si>
  <si>
    <t>Juzgado Contravencional y de Menor Cuantía de Orotina</t>
  </si>
  <si>
    <t>Juzgado Contravencional y de Menor Cuantía de Upala</t>
  </si>
  <si>
    <t>Juzgado Contravencional y de Menor Cuantía de Los Chiles</t>
  </si>
  <si>
    <t>Juzgado Contravencional y de Menor Cuantía de Guatuso</t>
  </si>
  <si>
    <t>Juzgado Contravencional y de Menor Cuantía de La Fortuna</t>
  </si>
  <si>
    <t>CARTAGO</t>
  </si>
  <si>
    <t>Juzgado Contravencional y de Menor Cuantía de Paraíso</t>
  </si>
  <si>
    <t>Juzgado Contravencional y de Menor Cuantía de Alvarado</t>
  </si>
  <si>
    <t>Juzgado Contravencional y de Menor Cuantía de Jiménez</t>
  </si>
  <si>
    <t>HEREDIA</t>
  </si>
  <si>
    <t>Juzgado Contravencional y Menor Cuantía Sto Domingo</t>
  </si>
  <si>
    <t>Juzgado Contravencional y de Menor Cuantía de San Rafael</t>
  </si>
  <si>
    <t>Juzgado Contravencional y de Menor Cuantía de San Isidro</t>
  </si>
  <si>
    <t>Juzgado Contravencional y Menor Cuantía Sarapiquí</t>
  </si>
  <si>
    <t xml:space="preserve">GUANACASTE </t>
  </si>
  <si>
    <t>Juzgado Contravencional y Menor Cuantía Bagaces</t>
  </si>
  <si>
    <t>Juzgado Contravencional y Menor Cuantía Abangares</t>
  </si>
  <si>
    <t>Juzgado Contravencional y Menor Cuantía Nandayure</t>
  </si>
  <si>
    <t>Juzgado Contravencional y Menor Cuantía Carrillo</t>
  </si>
  <si>
    <t>PUNTARENAS</t>
  </si>
  <si>
    <t>Juzgado Contravencional y de Menor Cuantía de Esparza</t>
  </si>
  <si>
    <t>Juzgado Contravencional y de Menor Cuantía de Montes de Oro</t>
  </si>
  <si>
    <t>Juzgado Contravencional y Menor Cuantía Garabito</t>
  </si>
  <si>
    <t>Juzgado Contravencional y de Menor Cuantía de Jicaral</t>
  </si>
  <si>
    <t>Juzgado Contravencional y Menor Cuantía de Coto Brus</t>
  </si>
  <si>
    <t>LIMON</t>
  </si>
  <si>
    <t>Juzgado Contravencional y Menor Cuantía Bribrí</t>
  </si>
  <si>
    <t>CASOS TERMINADOS EN LAS DEMANDAS POR VIOLENCIA DOMÉSTICA SEGUN MOTIVO DURANTE EL 2012</t>
  </si>
  <si>
    <t>Orden de</t>
  </si>
  <si>
    <t>Levantar Medida Provisional</t>
  </si>
  <si>
    <t>Total</t>
  </si>
  <si>
    <t>Incompe-</t>
  </si>
  <si>
    <t>Archivo</t>
  </si>
  <si>
    <t>Por Deses-</t>
  </si>
  <si>
    <t>antes</t>
  </si>
  <si>
    <t>después</t>
  </si>
  <si>
    <t xml:space="preserve">por el </t>
  </si>
  <si>
    <t>No Compa-</t>
  </si>
  <si>
    <t>tiempo</t>
  </si>
  <si>
    <t>Otros</t>
  </si>
  <si>
    <t>Modifica</t>
  </si>
  <si>
    <t>Acumu-</t>
  </si>
  <si>
    <t>TP</t>
  </si>
  <si>
    <t>Deserción</t>
  </si>
  <si>
    <t xml:space="preserve"> </t>
  </si>
  <si>
    <t>tencia</t>
  </si>
  <si>
    <t>(Rechaza</t>
  </si>
  <si>
    <t>timiento</t>
  </si>
  <si>
    <t>de la</t>
  </si>
  <si>
    <t xml:space="preserve">vencimiento de </t>
  </si>
  <si>
    <t>reció</t>
  </si>
  <si>
    <t>sin notificar</t>
  </si>
  <si>
    <t>Motivos</t>
  </si>
  <si>
    <t>Medida</t>
  </si>
  <si>
    <t>lado</t>
  </si>
  <si>
    <t xml:space="preserve">remitidos </t>
  </si>
  <si>
    <t>Ad portas)</t>
  </si>
  <si>
    <t>sentencia</t>
  </si>
  <si>
    <t>un año plazo</t>
  </si>
  <si>
    <t>Víctima</t>
  </si>
  <si>
    <t>(Arch Provisional)</t>
  </si>
  <si>
    <t>Provisional</t>
  </si>
  <si>
    <t>Salir</t>
  </si>
  <si>
    <t>Fijar</t>
  </si>
  <si>
    <t>Ordenar</t>
  </si>
  <si>
    <t>Prohibición</t>
  </si>
  <si>
    <t>Decomisión de</t>
  </si>
  <si>
    <t>Suspensión</t>
  </si>
  <si>
    <t>Ordenar no</t>
  </si>
  <si>
    <t>Suspensión al</t>
  </si>
  <si>
    <t xml:space="preserve">Guarda </t>
  </si>
  <si>
    <t>Prohibir que</t>
  </si>
  <si>
    <t xml:space="preserve">Fijación </t>
  </si>
  <si>
    <t>Embargo preventivo</t>
  </si>
  <si>
    <t>Levantar inventario</t>
  </si>
  <si>
    <t>Otorgar uso</t>
  </si>
  <si>
    <t xml:space="preserve">Abstención al uso </t>
  </si>
  <si>
    <t>Reparar en</t>
  </si>
  <si>
    <t>Emitir orden</t>
  </si>
  <si>
    <t>Otras</t>
  </si>
  <si>
    <t>Mantenidas</t>
  </si>
  <si>
    <t>del domicilio</t>
  </si>
  <si>
    <t>domicilio diferente</t>
  </si>
  <si>
    <t>allanamiento</t>
  </si>
  <si>
    <t>de armas</t>
  </si>
  <si>
    <t>armas al presunto</t>
  </si>
  <si>
    <t>guarda-crianza</t>
  </si>
  <si>
    <t>interferir en</t>
  </si>
  <si>
    <t>presunto agresor</t>
  </si>
  <si>
    <t xml:space="preserve">protectora a quien </t>
  </si>
  <si>
    <t>perturbe o intimide</t>
  </si>
  <si>
    <t>a domicilio, trabajo</t>
  </si>
  <si>
    <t>obligación alimentaria</t>
  </si>
  <si>
    <t xml:space="preserve">de bienes de </t>
  </si>
  <si>
    <t>de bienes muebles</t>
  </si>
  <si>
    <t>exclusivo de menaje</t>
  </si>
  <si>
    <t>de instrumentos</t>
  </si>
  <si>
    <t>efectivo daños a</t>
  </si>
  <si>
    <t>de protección</t>
  </si>
  <si>
    <t>presunto agresor el</t>
  </si>
  <si>
    <t>de la morada</t>
  </si>
  <si>
    <t>en la casa</t>
  </si>
  <si>
    <t>agresor y cancelación</t>
  </si>
  <si>
    <t>se considere idóneo</t>
  </si>
  <si>
    <t>o lugar de estudio víctima</t>
  </si>
  <si>
    <t>provisional</t>
  </si>
  <si>
    <t>y menaje en casa</t>
  </si>
  <si>
    <t>de casa a víctima</t>
  </si>
  <si>
    <t>de trabajo a víctima</t>
  </si>
  <si>
    <t>víctima o sus bienes</t>
  </si>
  <si>
    <t>y auxilio policial</t>
  </si>
  <si>
    <t>(atípicas)</t>
  </si>
  <si>
    <t>derecho de visita a hijo (a)</t>
  </si>
  <si>
    <t xml:space="preserve">Juzgado Civil, Trabajo y Familia Puriscal </t>
  </si>
  <si>
    <t xml:space="preserve">CARACTERÍSTICAS DE LAS PARTES INVOLUCRADAS EN LAS DEMANDAS POR VIOLENCIA DOMÉSTICA </t>
  </si>
  <si>
    <t>SEGÚN CIRCUITO JUDICIAL DURANTE EL 2012</t>
  </si>
  <si>
    <t>Persona solicitante</t>
  </si>
  <si>
    <t>Demandado (a)</t>
  </si>
  <si>
    <t>Hombre</t>
  </si>
  <si>
    <t>Mujer</t>
  </si>
  <si>
    <t xml:space="preserve"> Ignorado</t>
  </si>
  <si>
    <t>Demandado</t>
  </si>
  <si>
    <t>Juzgado Violencia Dom. II Circ. Jud. de San José (1)</t>
  </si>
  <si>
    <t>-</t>
  </si>
  <si>
    <t>Nota 1: No incluyeron los datos en la formula.</t>
  </si>
  <si>
    <t>TIPO DE MEDIDAS IMPUESTAS  EN LAS DEMANDAS POR VIOLENCIA DOMÉSTICA SEGÚN CIRCUITO JUDICIAL DURANTE EL  2012</t>
  </si>
  <si>
    <t>Juzgado Familia Penal Juv. y Viol. Dom.III Circ. Jud. Alajuela (San Ramón)</t>
  </si>
  <si>
    <t>Juzgado de Familia Penal Juvenil y Viol. Dom. I Circ. Jud. Guanacaste</t>
  </si>
  <si>
    <t>Juzgado Familia Penal Juvenil y Viol. Dom. II Circ. Jud. Guanacaste</t>
  </si>
  <si>
    <t>Juzgado Familia Penal Juvenil y Viol. Dom. II Circ. Jud. Zona Sur</t>
  </si>
  <si>
    <t>a integrante de familia</t>
  </si>
  <si>
    <t>medidas</t>
  </si>
  <si>
    <t>Juzgado de Violencia Doméstica de Heredia (1)</t>
  </si>
  <si>
    <t>Juzgado Contrav. y de Menor Cuantía de San Rafael (1)</t>
  </si>
  <si>
    <t>Prohibir acceso</t>
  </si>
  <si>
    <t>CUADRO N° 367</t>
  </si>
  <si>
    <t>CUADRO N° 368</t>
  </si>
  <si>
    <t>CUADRO N° 369</t>
  </si>
  <si>
    <t>CUADRO N° 370</t>
  </si>
  <si>
    <t>CUADRO N° 371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</si>
</sst>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_)"/>
    <numFmt numFmtId="187" formatCode="0_)"/>
    <numFmt numFmtId="188" formatCode="_([$€]* #,##0.00_);_([$€]* \(#,##0.00\);_([$€]* \-??_);_(@_)"/>
    <numFmt numFmtId="189" formatCode="0.0"/>
    <numFmt numFmtId="190" formatCode="0.0%"/>
    <numFmt numFmtId="191" formatCode="#"/>
    <numFmt numFmtId="192" formatCode="0.0000"/>
    <numFmt numFmtId="193" formatCode="0.000"/>
    <numFmt numFmtId="194" formatCode="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8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87" fontId="20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 horizontal="centerContinuous"/>
      <protection/>
    </xf>
    <xf numFmtId="0" fontId="21" fillId="0" borderId="10" xfId="0" applyFont="1" applyFill="1" applyBorder="1" applyAlignment="1" applyProtection="1">
      <alignment horizontal="fill"/>
      <protection/>
    </xf>
    <xf numFmtId="186" fontId="20" fillId="0" borderId="0" xfId="0" applyNumberFormat="1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center"/>
    </xf>
    <xf numFmtId="14" fontId="21" fillId="0" borderId="12" xfId="0" applyNumberFormat="1" applyFont="1" applyFill="1" applyBorder="1" applyAlignment="1" applyProtection="1">
      <alignment horizontal="center"/>
      <protection locked="0"/>
    </xf>
    <xf numFmtId="14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 applyProtection="1">
      <alignment horizontal="fill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fill"/>
      <protection/>
    </xf>
    <xf numFmtId="187" fontId="22" fillId="0" borderId="14" xfId="0" applyNumberFormat="1" applyFont="1" applyFill="1" applyBorder="1" applyAlignment="1" applyProtection="1">
      <alignment horizontal="center"/>
      <protection/>
    </xf>
    <xf numFmtId="187" fontId="22" fillId="0" borderId="11" xfId="0" applyNumberFormat="1" applyFont="1" applyFill="1" applyBorder="1" applyAlignment="1" applyProtection="1">
      <alignment horizontal="center"/>
      <protection/>
    </xf>
    <xf numFmtId="187" fontId="21" fillId="0" borderId="12" xfId="0" applyNumberFormat="1" applyFont="1" applyFill="1" applyBorder="1" applyAlignment="1" applyProtection="1">
      <alignment horizontal="center"/>
      <protection/>
    </xf>
    <xf numFmtId="187" fontId="21" fillId="0" borderId="0" xfId="0" applyNumberFormat="1" applyFont="1" applyFill="1" applyBorder="1" applyAlignment="1" applyProtection="1">
      <alignment horizontal="center"/>
      <protection/>
    </xf>
    <xf numFmtId="187" fontId="21" fillId="0" borderId="15" xfId="0" applyNumberFormat="1" applyFont="1" applyFill="1" applyBorder="1" applyAlignment="1">
      <alignment horizontal="center"/>
    </xf>
    <xf numFmtId="187" fontId="21" fillId="0" borderId="12" xfId="0" applyNumberFormat="1" applyFont="1" applyFill="1" applyBorder="1" applyAlignment="1">
      <alignment horizontal="center"/>
    </xf>
    <xf numFmtId="187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/>
      <protection/>
    </xf>
    <xf numFmtId="187" fontId="20" fillId="0" borderId="12" xfId="0" applyNumberFormat="1" applyFont="1" applyFill="1" applyBorder="1" applyAlignment="1" applyProtection="1">
      <alignment horizontal="center"/>
      <protection/>
    </xf>
    <xf numFmtId="187" fontId="20" fillId="0" borderId="16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/>
    </xf>
    <xf numFmtId="187" fontId="20" fillId="0" borderId="15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center"/>
    </xf>
    <xf numFmtId="187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left"/>
      <protection/>
    </xf>
    <xf numFmtId="0" fontId="20" fillId="0" borderId="17" xfId="0" applyFont="1" applyFill="1" applyBorder="1" applyAlignment="1">
      <alignment/>
    </xf>
    <xf numFmtId="187" fontId="20" fillId="0" borderId="18" xfId="0" applyNumberFormat="1" applyFont="1" applyFill="1" applyBorder="1" applyAlignment="1">
      <alignment horizontal="center"/>
    </xf>
    <xf numFmtId="187" fontId="20" fillId="0" borderId="13" xfId="0" applyNumberFormat="1" applyFont="1" applyFill="1" applyBorder="1" applyAlignment="1">
      <alignment horizontal="center"/>
    </xf>
    <xf numFmtId="187" fontId="26" fillId="0" borderId="0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11" xfId="0" applyFont="1" applyFill="1" applyBorder="1" applyAlignment="1">
      <alignment/>
    </xf>
    <xf numFmtId="0" fontId="21" fillId="0" borderId="15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86" fontId="21" fillId="0" borderId="0" xfId="0" applyNumberFormat="1" applyFont="1" applyFill="1" applyAlignment="1" applyProtection="1">
      <alignment horizontal="center"/>
      <protection/>
    </xf>
    <xf numFmtId="0" fontId="21" fillId="0" borderId="14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 applyProtection="1">
      <alignment horizontal="center" wrapText="1"/>
      <protection/>
    </xf>
    <xf numFmtId="0" fontId="21" fillId="0" borderId="1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87" fontId="21" fillId="0" borderId="15" xfId="0" applyNumberFormat="1" applyFont="1" applyFill="1" applyBorder="1" applyAlignment="1" applyProtection="1">
      <alignment horizontal="center"/>
      <protection/>
    </xf>
    <xf numFmtId="187" fontId="20" fillId="0" borderId="15" xfId="0" applyNumberFormat="1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87" fontId="20" fillId="0" borderId="13" xfId="0" applyNumberFormat="1" applyFont="1" applyFill="1" applyBorder="1" applyAlignment="1" applyProtection="1">
      <alignment horizontal="center"/>
      <protection/>
    </xf>
    <xf numFmtId="0" fontId="20" fillId="0" borderId="18" xfId="0" applyFont="1" applyFill="1" applyBorder="1" applyAlignment="1">
      <alignment horizontal="center"/>
    </xf>
    <xf numFmtId="186" fontId="21" fillId="0" borderId="14" xfId="0" applyNumberFormat="1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5" fillId="0" borderId="15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/>
      <protection/>
    </xf>
    <xf numFmtId="0" fontId="25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>
      <alignment horizontal="center"/>
    </xf>
    <xf numFmtId="0" fontId="22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187" fontId="21" fillId="0" borderId="16" xfId="0" applyNumberFormat="1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horizontal="center"/>
    </xf>
    <xf numFmtId="0" fontId="21" fillId="0" borderId="20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fill"/>
      <protection/>
    </xf>
    <xf numFmtId="0" fontId="21" fillId="0" borderId="18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/>
    </xf>
    <xf numFmtId="187" fontId="22" fillId="0" borderId="19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187" fontId="20" fillId="0" borderId="10" xfId="0" applyNumberFormat="1" applyFont="1" applyFill="1" applyBorder="1" applyAlignment="1">
      <alignment horizontal="center"/>
    </xf>
    <xf numFmtId="186" fontId="20" fillId="0" borderId="14" xfId="0" applyNumberFormat="1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4" fontId="21" fillId="0" borderId="15" xfId="0" applyNumberFormat="1" applyFont="1" applyFill="1" applyBorder="1" applyAlignment="1" applyProtection="1">
      <alignment horizontal="center"/>
      <protection locked="0"/>
    </xf>
    <xf numFmtId="187" fontId="21" fillId="0" borderId="13" xfId="0" applyNumberFormat="1" applyFont="1" applyFill="1" applyBorder="1" applyAlignment="1" applyProtection="1">
      <alignment horizontal="fill"/>
      <protection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87" fontId="20" fillId="0" borderId="10" xfId="0" applyNumberFormat="1" applyFont="1" applyFill="1" applyBorder="1" applyAlignment="1" applyProtection="1">
      <alignment/>
      <protection/>
    </xf>
    <xf numFmtId="187" fontId="20" fillId="0" borderId="18" xfId="0" applyNumberFormat="1" applyFont="1" applyFill="1" applyBorder="1" applyAlignment="1" applyProtection="1">
      <alignment horizontal="center"/>
      <protection/>
    </xf>
    <xf numFmtId="187" fontId="20" fillId="0" borderId="18" xfId="0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/>
      <protection locked="0"/>
    </xf>
    <xf numFmtId="14" fontId="21" fillId="0" borderId="12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Comma" xfId="43"/>
    <cellStyle name="Comma [0]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iloto de Datos Ángulo" xfId="62"/>
    <cellStyle name="Piloto de Datos Campo" xfId="63"/>
    <cellStyle name="Piloto de Datos Resultado" xfId="64"/>
    <cellStyle name="Piloto de Datos Título" xfId="65"/>
    <cellStyle name="Piloto de Datos Valo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mvargasb\AppData\Local\Microsoft\Windows\Temporary%20Internet%20Files\OLK8769\Users\arodrigueza\Desktop\PRODUCCI&#211;N\PRODUCCI&#211;N\DOCUMENTOS\Consultas%202012\Consulta%20en%20Analisis%20Jurid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="55" zoomScaleNormal="5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20.25" customHeight="1"/>
  <cols>
    <col min="1" max="1" width="92.00390625" style="5" customWidth="1"/>
    <col min="2" max="2" width="16.57421875" style="5" customWidth="1"/>
    <col min="3" max="3" width="14.57421875" style="5" customWidth="1"/>
    <col min="4" max="4" width="13.421875" style="5" customWidth="1"/>
    <col min="5" max="5" width="15.8515625" style="5" customWidth="1"/>
    <col min="6" max="6" width="12.421875" style="5" customWidth="1"/>
    <col min="7" max="7" width="15.7109375" style="5" customWidth="1"/>
    <col min="8" max="8" width="16.421875" style="5" customWidth="1"/>
    <col min="9" max="9" width="16.8515625" style="5" customWidth="1"/>
    <col min="10" max="16384" width="11.421875" style="5" customWidth="1"/>
  </cols>
  <sheetData>
    <row r="1" spans="1:9" ht="20.25">
      <c r="A1" s="1" t="s">
        <v>261</v>
      </c>
      <c r="B1" s="2"/>
      <c r="C1" s="3"/>
      <c r="D1" s="4"/>
      <c r="E1" s="4"/>
      <c r="F1" s="4"/>
      <c r="G1" s="4"/>
      <c r="H1" s="4"/>
      <c r="I1" s="4"/>
    </row>
    <row r="2" spans="1:9" ht="20.25" customHeight="1">
      <c r="A2" s="6"/>
      <c r="B2" s="7"/>
      <c r="C2" s="7"/>
      <c r="D2" s="7"/>
      <c r="E2" s="7"/>
      <c r="F2" s="7"/>
      <c r="G2" s="7"/>
      <c r="H2" s="7"/>
      <c r="I2" s="7"/>
    </row>
    <row r="3" spans="1:9" ht="2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20.25" customHeight="1">
      <c r="A5" s="10"/>
      <c r="B5" s="11" t="s">
        <v>2</v>
      </c>
      <c r="C5" s="12" t="s">
        <v>3</v>
      </c>
      <c r="D5" s="12" t="s">
        <v>4</v>
      </c>
      <c r="E5" s="12" t="s">
        <v>5</v>
      </c>
      <c r="F5" s="11" t="s">
        <v>6</v>
      </c>
      <c r="G5" s="11" t="s">
        <v>7</v>
      </c>
      <c r="H5" s="12" t="s">
        <v>8</v>
      </c>
      <c r="I5" s="13" t="s">
        <v>1</v>
      </c>
    </row>
    <row r="6" spans="1:9" ht="20.25" customHeight="1">
      <c r="A6" s="14" t="s">
        <v>9</v>
      </c>
      <c r="B6" s="15">
        <v>40909</v>
      </c>
      <c r="C6" s="12" t="s">
        <v>10</v>
      </c>
      <c r="D6" s="12" t="s">
        <v>11</v>
      </c>
      <c r="E6" s="12" t="s">
        <v>12</v>
      </c>
      <c r="F6" s="12" t="s">
        <v>13</v>
      </c>
      <c r="G6" s="12" t="s">
        <v>14</v>
      </c>
      <c r="H6" s="12" t="s">
        <v>14</v>
      </c>
      <c r="I6" s="16">
        <v>41274</v>
      </c>
    </row>
    <row r="7" spans="1:9" ht="20.25" customHeight="1">
      <c r="A7" s="9"/>
      <c r="B7" s="18"/>
      <c r="C7" s="19"/>
      <c r="D7" s="19"/>
      <c r="E7" s="19"/>
      <c r="F7" s="19"/>
      <c r="G7" s="19"/>
      <c r="H7" s="19"/>
      <c r="I7" s="9"/>
    </row>
    <row r="8" spans="1:9" ht="20.25" customHeight="1">
      <c r="A8" s="20"/>
      <c r="B8" s="22"/>
      <c r="C8" s="22"/>
      <c r="D8" s="22"/>
      <c r="E8" s="22"/>
      <c r="F8" s="22"/>
      <c r="G8" s="22"/>
      <c r="H8" s="22"/>
      <c r="I8" s="21"/>
    </row>
    <row r="9" spans="1:9" ht="20.25" customHeight="1">
      <c r="A9" s="13" t="s">
        <v>15</v>
      </c>
      <c r="B9" s="25">
        <f aca="true" t="shared" si="0" ref="B9:I9">B11+B21+B24+B30+B37+B44+B52+B61+B69+B77+B88+B96+B100+B106+B111</f>
        <v>18242</v>
      </c>
      <c r="C9" s="26">
        <f t="shared" si="0"/>
        <v>48152</v>
      </c>
      <c r="D9" s="25">
        <f t="shared" si="0"/>
        <v>1308</v>
      </c>
      <c r="E9" s="26">
        <f t="shared" si="0"/>
        <v>16064</v>
      </c>
      <c r="F9" s="26">
        <f t="shared" si="0"/>
        <v>41182</v>
      </c>
      <c r="G9" s="26">
        <f t="shared" si="0"/>
        <v>0</v>
      </c>
      <c r="H9" s="26">
        <f t="shared" si="0"/>
        <v>7149</v>
      </c>
      <c r="I9" s="27">
        <f t="shared" si="0"/>
        <v>42584</v>
      </c>
    </row>
    <row r="10" spans="1:9" ht="20.25" customHeight="1">
      <c r="A10" s="28"/>
      <c r="B10" s="29"/>
      <c r="C10" s="2"/>
      <c r="D10" s="2"/>
      <c r="E10" s="30"/>
      <c r="F10" s="30"/>
      <c r="G10" s="29"/>
      <c r="H10" s="29"/>
      <c r="I10" s="2"/>
    </row>
    <row r="11" spans="1:9" ht="20.25" customHeight="1">
      <c r="A11" s="31" t="s">
        <v>16</v>
      </c>
      <c r="B11" s="23">
        <f aca="true" t="shared" si="1" ref="B11:I11">SUM(B12:B19)</f>
        <v>1508</v>
      </c>
      <c r="C11" s="23">
        <f t="shared" si="1"/>
        <v>3821</v>
      </c>
      <c r="D11" s="23">
        <f t="shared" si="1"/>
        <v>147</v>
      </c>
      <c r="E11" s="23">
        <f t="shared" si="1"/>
        <v>1498</v>
      </c>
      <c r="F11" s="23">
        <f t="shared" si="1"/>
        <v>3405</v>
      </c>
      <c r="G11" s="23">
        <f t="shared" si="1"/>
        <v>0</v>
      </c>
      <c r="H11" s="23">
        <f t="shared" si="1"/>
        <v>259</v>
      </c>
      <c r="I11" s="24">
        <f t="shared" si="1"/>
        <v>3569</v>
      </c>
    </row>
    <row r="12" spans="1:9" s="6" customFormat="1" ht="20.25" customHeight="1">
      <c r="A12" s="32" t="s">
        <v>17</v>
      </c>
      <c r="B12" s="33">
        <v>813</v>
      </c>
      <c r="C12" s="33">
        <v>1342</v>
      </c>
      <c r="D12" s="33">
        <v>6</v>
      </c>
      <c r="E12" s="33">
        <v>1044</v>
      </c>
      <c r="F12" s="34">
        <v>2074</v>
      </c>
      <c r="G12" s="34">
        <v>0</v>
      </c>
      <c r="H12" s="34">
        <v>0</v>
      </c>
      <c r="I12" s="35">
        <f aca="true" t="shared" si="2" ref="I12:I19">B12+C12+D12+E12-F12</f>
        <v>1131</v>
      </c>
    </row>
    <row r="13" spans="1:9" s="6" customFormat="1" ht="20.25" customHeight="1">
      <c r="A13" s="32" t="s">
        <v>239</v>
      </c>
      <c r="B13" s="33">
        <v>66</v>
      </c>
      <c r="C13" s="33">
        <v>480</v>
      </c>
      <c r="D13" s="33">
        <v>20</v>
      </c>
      <c r="E13" s="33">
        <v>0</v>
      </c>
      <c r="F13" s="34">
        <v>144</v>
      </c>
      <c r="G13" s="34">
        <v>0</v>
      </c>
      <c r="H13" s="34">
        <v>75</v>
      </c>
      <c r="I13" s="35">
        <f t="shared" si="2"/>
        <v>422</v>
      </c>
    </row>
    <row r="14" spans="1:9" s="6" customFormat="1" ht="20.25" customHeight="1">
      <c r="A14" s="32" t="s">
        <v>20</v>
      </c>
      <c r="B14" s="33">
        <v>266</v>
      </c>
      <c r="C14" s="33">
        <v>578</v>
      </c>
      <c r="D14" s="33">
        <v>85</v>
      </c>
      <c r="E14" s="33">
        <v>7</v>
      </c>
      <c r="F14" s="34">
        <v>311</v>
      </c>
      <c r="G14" s="34">
        <v>0</v>
      </c>
      <c r="H14" s="34">
        <v>126</v>
      </c>
      <c r="I14" s="35">
        <f t="shared" si="2"/>
        <v>625</v>
      </c>
    </row>
    <row r="15" spans="1:9" s="6" customFormat="1" ht="20.25" customHeight="1">
      <c r="A15" s="32" t="s">
        <v>21</v>
      </c>
      <c r="B15" s="33">
        <v>194</v>
      </c>
      <c r="C15" s="33">
        <v>19</v>
      </c>
      <c r="D15" s="33">
        <v>15</v>
      </c>
      <c r="E15" s="33">
        <v>0</v>
      </c>
      <c r="F15" s="34">
        <v>103</v>
      </c>
      <c r="G15" s="34">
        <v>0</v>
      </c>
      <c r="H15" s="34">
        <v>0</v>
      </c>
      <c r="I15" s="35">
        <f t="shared" si="2"/>
        <v>125</v>
      </c>
    </row>
    <row r="16" spans="1:9" s="6" customFormat="1" ht="20.25" customHeight="1">
      <c r="A16" s="32" t="s">
        <v>22</v>
      </c>
      <c r="B16" s="33">
        <v>42</v>
      </c>
      <c r="C16" s="33">
        <v>856</v>
      </c>
      <c r="D16" s="33">
        <v>6</v>
      </c>
      <c r="E16" s="33">
        <v>340</v>
      </c>
      <c r="F16" s="34">
        <v>504</v>
      </c>
      <c r="G16" s="34">
        <v>0</v>
      </c>
      <c r="H16" s="34">
        <v>28</v>
      </c>
      <c r="I16" s="35">
        <f t="shared" si="2"/>
        <v>740</v>
      </c>
    </row>
    <row r="17" spans="1:9" s="6" customFormat="1" ht="20.25" customHeight="1">
      <c r="A17" s="32" t="s">
        <v>23</v>
      </c>
      <c r="B17" s="33">
        <v>9</v>
      </c>
      <c r="C17" s="33">
        <v>125</v>
      </c>
      <c r="D17" s="33">
        <v>13</v>
      </c>
      <c r="E17" s="33">
        <v>28</v>
      </c>
      <c r="F17" s="34">
        <v>69</v>
      </c>
      <c r="G17" s="34">
        <v>0</v>
      </c>
      <c r="H17" s="34">
        <v>0</v>
      </c>
      <c r="I17" s="35">
        <f t="shared" si="2"/>
        <v>106</v>
      </c>
    </row>
    <row r="18" spans="1:9" s="6" customFormat="1" ht="20.25" customHeight="1">
      <c r="A18" s="32" t="s">
        <v>24</v>
      </c>
      <c r="B18" s="33">
        <v>9</v>
      </c>
      <c r="C18" s="33">
        <v>73</v>
      </c>
      <c r="D18" s="33">
        <v>1</v>
      </c>
      <c r="E18" s="33">
        <v>0</v>
      </c>
      <c r="F18" s="34">
        <v>52</v>
      </c>
      <c r="G18" s="34">
        <v>0</v>
      </c>
      <c r="H18" s="34">
        <v>1</v>
      </c>
      <c r="I18" s="35">
        <f t="shared" si="2"/>
        <v>31</v>
      </c>
    </row>
    <row r="19" spans="1:9" s="6" customFormat="1" ht="20.25" customHeight="1">
      <c r="A19" s="32" t="s">
        <v>25</v>
      </c>
      <c r="B19" s="33">
        <v>109</v>
      </c>
      <c r="C19" s="33">
        <v>348</v>
      </c>
      <c r="D19" s="33">
        <v>1</v>
      </c>
      <c r="E19" s="33">
        <v>79</v>
      </c>
      <c r="F19" s="34">
        <v>148</v>
      </c>
      <c r="G19" s="34">
        <v>0</v>
      </c>
      <c r="H19" s="34">
        <v>29</v>
      </c>
      <c r="I19" s="35">
        <f t="shared" si="2"/>
        <v>389</v>
      </c>
    </row>
    <row r="20" spans="1:9" s="6" customFormat="1" ht="20.25" customHeight="1">
      <c r="A20" s="5"/>
      <c r="B20" s="38"/>
      <c r="C20" s="37"/>
      <c r="D20" s="38"/>
      <c r="E20" s="37"/>
      <c r="F20" s="37"/>
      <c r="G20" s="37"/>
      <c r="H20" s="37"/>
      <c r="I20" s="17"/>
    </row>
    <row r="21" spans="1:9" ht="20.25" customHeight="1">
      <c r="A21" s="31" t="s">
        <v>26</v>
      </c>
      <c r="B21" s="25">
        <f aca="true" t="shared" si="3" ref="B21:I21">SUM(B22)</f>
        <v>3025</v>
      </c>
      <c r="C21" s="25">
        <f t="shared" si="3"/>
        <v>4159</v>
      </c>
      <c r="D21" s="25">
        <f t="shared" si="3"/>
        <v>14</v>
      </c>
      <c r="E21" s="25">
        <f t="shared" si="3"/>
        <v>2246</v>
      </c>
      <c r="F21" s="26">
        <f t="shared" si="3"/>
        <v>5409</v>
      </c>
      <c r="G21" s="26">
        <f t="shared" si="3"/>
        <v>0</v>
      </c>
      <c r="H21" s="26">
        <f t="shared" si="3"/>
        <v>0</v>
      </c>
      <c r="I21" s="27">
        <f t="shared" si="3"/>
        <v>4035</v>
      </c>
    </row>
    <row r="22" spans="1:9" s="6" customFormat="1" ht="20.25" customHeight="1">
      <c r="A22" s="32" t="s">
        <v>27</v>
      </c>
      <c r="B22" s="33">
        <v>3025</v>
      </c>
      <c r="C22" s="33">
        <v>4159</v>
      </c>
      <c r="D22" s="33">
        <v>14</v>
      </c>
      <c r="E22" s="33">
        <v>2246</v>
      </c>
      <c r="F22" s="34">
        <v>5409</v>
      </c>
      <c r="G22" s="34">
        <v>0</v>
      </c>
      <c r="H22" s="34">
        <v>0</v>
      </c>
      <c r="I22" s="35">
        <f>B22+C22+D22+E22-F22</f>
        <v>4035</v>
      </c>
    </row>
    <row r="23" spans="1:9" s="6" customFormat="1" ht="20.25" customHeight="1">
      <c r="A23" s="39"/>
      <c r="B23" s="33"/>
      <c r="C23" s="33"/>
      <c r="D23" s="33"/>
      <c r="E23" s="33"/>
      <c r="F23" s="34"/>
      <c r="G23" s="34"/>
      <c r="H23" s="34"/>
      <c r="I23" s="40"/>
    </row>
    <row r="24" spans="1:9" s="6" customFormat="1" ht="20.25" customHeight="1">
      <c r="A24" s="31" t="s">
        <v>28</v>
      </c>
      <c r="B24" s="25">
        <f aca="true" t="shared" si="4" ref="B24:I24">SUM(B25:B28)</f>
        <v>3044</v>
      </c>
      <c r="C24" s="25">
        <f t="shared" si="4"/>
        <v>4773</v>
      </c>
      <c r="D24" s="25">
        <f t="shared" si="4"/>
        <v>99</v>
      </c>
      <c r="E24" s="25">
        <f t="shared" si="4"/>
        <v>1993</v>
      </c>
      <c r="F24" s="26">
        <f t="shared" si="4"/>
        <v>5100</v>
      </c>
      <c r="G24" s="26">
        <f t="shared" si="4"/>
        <v>0</v>
      </c>
      <c r="H24" s="26">
        <f t="shared" si="4"/>
        <v>0</v>
      </c>
      <c r="I24" s="27">
        <f t="shared" si="4"/>
        <v>4809</v>
      </c>
    </row>
    <row r="25" spans="1:9" s="6" customFormat="1" ht="20.25" customHeight="1">
      <c r="A25" s="32" t="s">
        <v>29</v>
      </c>
      <c r="B25" s="33">
        <v>1273</v>
      </c>
      <c r="C25" s="33">
        <v>2030</v>
      </c>
      <c r="D25" s="33">
        <v>3</v>
      </c>
      <c r="E25" s="33">
        <v>653</v>
      </c>
      <c r="F25" s="34">
        <v>2037</v>
      </c>
      <c r="G25" s="34">
        <v>0</v>
      </c>
      <c r="H25" s="34">
        <v>0</v>
      </c>
      <c r="I25" s="35">
        <f>B25+C25+D25+E25-F25</f>
        <v>1922</v>
      </c>
    </row>
    <row r="26" spans="1:9" s="6" customFormat="1" ht="20.25" customHeight="1">
      <c r="A26" s="32" t="s">
        <v>30</v>
      </c>
      <c r="B26" s="33">
        <v>1208</v>
      </c>
      <c r="C26" s="33">
        <v>1908</v>
      </c>
      <c r="D26" s="33">
        <v>0</v>
      </c>
      <c r="E26" s="33">
        <v>899</v>
      </c>
      <c r="F26" s="34">
        <v>2300</v>
      </c>
      <c r="G26" s="34">
        <v>0</v>
      </c>
      <c r="H26" s="34">
        <v>0</v>
      </c>
      <c r="I26" s="35">
        <f>B26+C26+D26+E26-F26</f>
        <v>1715</v>
      </c>
    </row>
    <row r="27" spans="1:9" s="6" customFormat="1" ht="20.25" customHeight="1">
      <c r="A27" s="32" t="s">
        <v>31</v>
      </c>
      <c r="B27" s="33">
        <v>482</v>
      </c>
      <c r="C27" s="33">
        <v>685</v>
      </c>
      <c r="D27" s="33">
        <v>89</v>
      </c>
      <c r="E27" s="33">
        <v>340</v>
      </c>
      <c r="F27" s="34">
        <v>570</v>
      </c>
      <c r="G27" s="34">
        <v>0</v>
      </c>
      <c r="H27" s="34">
        <v>0</v>
      </c>
      <c r="I27" s="35">
        <f>B27+C27+D27+E27-F27</f>
        <v>1026</v>
      </c>
    </row>
    <row r="28" spans="1:9" s="6" customFormat="1" ht="20.25" customHeight="1">
      <c r="A28" s="32" t="s">
        <v>32</v>
      </c>
      <c r="B28" s="33">
        <v>81</v>
      </c>
      <c r="C28" s="33">
        <v>150</v>
      </c>
      <c r="D28" s="33">
        <v>7</v>
      </c>
      <c r="E28" s="33">
        <v>101</v>
      </c>
      <c r="F28" s="34">
        <v>193</v>
      </c>
      <c r="G28" s="34">
        <v>0</v>
      </c>
      <c r="H28" s="34">
        <v>0</v>
      </c>
      <c r="I28" s="35">
        <f>B28+C28+D28+E28-F28</f>
        <v>146</v>
      </c>
    </row>
    <row r="29" spans="1:9" s="6" customFormat="1" ht="20.25" customHeight="1">
      <c r="A29" s="39"/>
      <c r="B29" s="33"/>
      <c r="C29" s="33"/>
      <c r="D29" s="33"/>
      <c r="E29" s="33"/>
      <c r="F29" s="34"/>
      <c r="G29" s="34"/>
      <c r="H29" s="34"/>
      <c r="I29" s="40"/>
    </row>
    <row r="30" spans="1:9" s="41" customFormat="1" ht="20.25" customHeight="1">
      <c r="A30" s="31" t="s">
        <v>33</v>
      </c>
      <c r="B30" s="25">
        <f aca="true" t="shared" si="5" ref="B30:I30">SUM(B31:B35)</f>
        <v>1679</v>
      </c>
      <c r="C30" s="25">
        <f t="shared" si="5"/>
        <v>3761</v>
      </c>
      <c r="D30" s="25">
        <f t="shared" si="5"/>
        <v>27</v>
      </c>
      <c r="E30" s="25">
        <f t="shared" si="5"/>
        <v>1741</v>
      </c>
      <c r="F30" s="26">
        <f t="shared" si="5"/>
        <v>3830</v>
      </c>
      <c r="G30" s="26">
        <f t="shared" si="5"/>
        <v>0</v>
      </c>
      <c r="H30" s="26">
        <f t="shared" si="5"/>
        <v>2476</v>
      </c>
      <c r="I30" s="27">
        <f t="shared" si="5"/>
        <v>3378</v>
      </c>
    </row>
    <row r="31" spans="1:9" s="41" customFormat="1" ht="20.25" customHeight="1">
      <c r="A31" s="42" t="s">
        <v>34</v>
      </c>
      <c r="B31" s="33">
        <v>1438</v>
      </c>
      <c r="C31" s="33">
        <v>3010</v>
      </c>
      <c r="D31" s="33">
        <v>17</v>
      </c>
      <c r="E31" s="33">
        <v>1703</v>
      </c>
      <c r="F31" s="34">
        <v>3414</v>
      </c>
      <c r="G31" s="34">
        <v>0</v>
      </c>
      <c r="H31" s="34">
        <v>1919</v>
      </c>
      <c r="I31" s="35">
        <f>B31+C31+D31+E31-F31</f>
        <v>2754</v>
      </c>
    </row>
    <row r="32" spans="1:9" s="41" customFormat="1" ht="20.25" customHeight="1">
      <c r="A32" s="32" t="s">
        <v>35</v>
      </c>
      <c r="B32" s="33">
        <v>134</v>
      </c>
      <c r="C32" s="33">
        <v>263</v>
      </c>
      <c r="D32" s="33">
        <v>0</v>
      </c>
      <c r="E32" s="33">
        <v>3</v>
      </c>
      <c r="F32" s="34">
        <v>156</v>
      </c>
      <c r="G32" s="34">
        <v>0</v>
      </c>
      <c r="H32" s="34">
        <v>0</v>
      </c>
      <c r="I32" s="35">
        <f>B32+C32+D32+E32-F32</f>
        <v>244</v>
      </c>
    </row>
    <row r="33" spans="1:9" s="6" customFormat="1" ht="20.25" customHeight="1">
      <c r="A33" s="32" t="s">
        <v>36</v>
      </c>
      <c r="B33" s="33">
        <v>71</v>
      </c>
      <c r="C33" s="33">
        <v>223</v>
      </c>
      <c r="D33" s="33">
        <v>0</v>
      </c>
      <c r="E33" s="33">
        <v>35</v>
      </c>
      <c r="F33" s="34">
        <v>180</v>
      </c>
      <c r="G33" s="34">
        <v>0</v>
      </c>
      <c r="H33" s="34">
        <v>0</v>
      </c>
      <c r="I33" s="35">
        <f>B33+C33+D33+E33-F33</f>
        <v>149</v>
      </c>
    </row>
    <row r="34" spans="1:9" s="6" customFormat="1" ht="20.25" customHeight="1">
      <c r="A34" s="32" t="s">
        <v>37</v>
      </c>
      <c r="B34" s="33">
        <v>6</v>
      </c>
      <c r="C34" s="33">
        <v>58</v>
      </c>
      <c r="D34" s="33">
        <v>7</v>
      </c>
      <c r="E34" s="33">
        <v>0</v>
      </c>
      <c r="F34" s="34">
        <v>28</v>
      </c>
      <c r="G34" s="34">
        <v>0</v>
      </c>
      <c r="H34" s="34">
        <v>1</v>
      </c>
      <c r="I34" s="35">
        <f>B34+C34+D34+E34-F34</f>
        <v>43</v>
      </c>
    </row>
    <row r="35" spans="1:9" s="6" customFormat="1" ht="20.25" customHeight="1">
      <c r="A35" s="32" t="s">
        <v>38</v>
      </c>
      <c r="B35" s="33">
        <v>30</v>
      </c>
      <c r="C35" s="33">
        <v>207</v>
      </c>
      <c r="D35" s="33">
        <v>3</v>
      </c>
      <c r="E35" s="33">
        <v>0</v>
      </c>
      <c r="F35" s="34">
        <v>52</v>
      </c>
      <c r="G35" s="34">
        <v>0</v>
      </c>
      <c r="H35" s="34">
        <v>556</v>
      </c>
      <c r="I35" s="35">
        <f>B35+C35+D35+E35-F35</f>
        <v>188</v>
      </c>
    </row>
    <row r="36" spans="1:9" s="6" customFormat="1" ht="20.25" customHeight="1">
      <c r="A36" s="39"/>
      <c r="B36" s="33"/>
      <c r="C36" s="33"/>
      <c r="D36" s="33"/>
      <c r="E36" s="33"/>
      <c r="F36" s="34"/>
      <c r="G36" s="34"/>
      <c r="H36" s="34"/>
      <c r="I36" s="40"/>
    </row>
    <row r="37" spans="1:9" s="6" customFormat="1" ht="20.25" customHeight="1">
      <c r="A37" s="31" t="s">
        <v>39</v>
      </c>
      <c r="B37" s="25">
        <f aca="true" t="shared" si="6" ref="B37:I37">SUM(B38:B42)</f>
        <v>1269</v>
      </c>
      <c r="C37" s="25">
        <f t="shared" si="6"/>
        <v>2336</v>
      </c>
      <c r="D37" s="25">
        <f t="shared" si="6"/>
        <v>52</v>
      </c>
      <c r="E37" s="25">
        <f t="shared" si="6"/>
        <v>1377</v>
      </c>
      <c r="F37" s="26">
        <f t="shared" si="6"/>
        <v>3007</v>
      </c>
      <c r="G37" s="26">
        <f t="shared" si="6"/>
        <v>0</v>
      </c>
      <c r="H37" s="26">
        <f t="shared" si="6"/>
        <v>3</v>
      </c>
      <c r="I37" s="27">
        <f t="shared" si="6"/>
        <v>2027</v>
      </c>
    </row>
    <row r="38" spans="1:9" s="6" customFormat="1" ht="20.25" customHeight="1">
      <c r="A38" s="32" t="s">
        <v>40</v>
      </c>
      <c r="B38" s="33">
        <v>659</v>
      </c>
      <c r="C38" s="33">
        <v>1147</v>
      </c>
      <c r="D38" s="33">
        <v>1</v>
      </c>
      <c r="E38" s="33">
        <v>819</v>
      </c>
      <c r="F38" s="34">
        <v>1735</v>
      </c>
      <c r="G38" s="34">
        <v>0</v>
      </c>
      <c r="H38" s="34">
        <v>0</v>
      </c>
      <c r="I38" s="35">
        <f>B38+C38+D38+E38-F38</f>
        <v>891</v>
      </c>
    </row>
    <row r="39" spans="1:9" s="6" customFormat="1" ht="20.25" customHeight="1">
      <c r="A39" s="32" t="s">
        <v>41</v>
      </c>
      <c r="B39" s="33">
        <v>271</v>
      </c>
      <c r="C39" s="33">
        <v>456</v>
      </c>
      <c r="D39" s="33">
        <v>6</v>
      </c>
      <c r="E39" s="33">
        <v>208</v>
      </c>
      <c r="F39" s="34">
        <v>495</v>
      </c>
      <c r="G39" s="34">
        <v>0</v>
      </c>
      <c r="H39" s="34">
        <v>0</v>
      </c>
      <c r="I39" s="35">
        <f>B39+C39+D39+E39-F39</f>
        <v>446</v>
      </c>
    </row>
    <row r="40" spans="1:9" s="6" customFormat="1" ht="20.25" customHeight="1">
      <c r="A40" s="32" t="s">
        <v>42</v>
      </c>
      <c r="B40" s="33">
        <v>96</v>
      </c>
      <c r="C40" s="33">
        <v>197</v>
      </c>
      <c r="D40" s="33">
        <v>42</v>
      </c>
      <c r="E40" s="33">
        <v>138</v>
      </c>
      <c r="F40" s="34">
        <v>281</v>
      </c>
      <c r="G40" s="34">
        <v>0</v>
      </c>
      <c r="H40" s="34">
        <v>2</v>
      </c>
      <c r="I40" s="35">
        <f>B40+C40+D40+E40-F40</f>
        <v>192</v>
      </c>
    </row>
    <row r="41" spans="1:9" s="6" customFormat="1" ht="20.25" customHeight="1">
      <c r="A41" s="32" t="s">
        <v>43</v>
      </c>
      <c r="B41" s="33">
        <v>14</v>
      </c>
      <c r="C41" s="33">
        <v>247</v>
      </c>
      <c r="D41" s="33">
        <v>1</v>
      </c>
      <c r="E41" s="33">
        <v>65</v>
      </c>
      <c r="F41" s="34">
        <v>173</v>
      </c>
      <c r="G41" s="34">
        <v>0</v>
      </c>
      <c r="H41" s="34">
        <v>0</v>
      </c>
      <c r="I41" s="35">
        <f>B41+C41+D41+E41-F41</f>
        <v>154</v>
      </c>
    </row>
    <row r="42" spans="1:9" s="6" customFormat="1" ht="20.25" customHeight="1">
      <c r="A42" s="32" t="s">
        <v>44</v>
      </c>
      <c r="B42" s="33">
        <v>229</v>
      </c>
      <c r="C42" s="33">
        <v>289</v>
      </c>
      <c r="D42" s="33">
        <v>2</v>
      </c>
      <c r="E42" s="33">
        <v>147</v>
      </c>
      <c r="F42" s="34">
        <v>323</v>
      </c>
      <c r="G42" s="34">
        <v>0</v>
      </c>
      <c r="H42" s="34">
        <v>1</v>
      </c>
      <c r="I42" s="35">
        <f>B42+C42+D42+E42-F42</f>
        <v>344</v>
      </c>
    </row>
    <row r="43" spans="1:9" s="6" customFormat="1" ht="20.25" customHeight="1">
      <c r="A43" s="39"/>
      <c r="B43" s="33"/>
      <c r="C43" s="33"/>
      <c r="D43" s="33"/>
      <c r="E43" s="33"/>
      <c r="F43" s="34"/>
      <c r="G43" s="34"/>
      <c r="H43" s="34"/>
      <c r="I43" s="40"/>
    </row>
    <row r="44" spans="1:9" s="6" customFormat="1" ht="20.25" customHeight="1">
      <c r="A44" s="31" t="s">
        <v>45</v>
      </c>
      <c r="B44" s="25">
        <f aca="true" t="shared" si="7" ref="B44:I44">SUM(B45:B50)</f>
        <v>795</v>
      </c>
      <c r="C44" s="25">
        <f t="shared" si="7"/>
        <v>2359</v>
      </c>
      <c r="D44" s="25">
        <f t="shared" si="7"/>
        <v>36</v>
      </c>
      <c r="E44" s="25">
        <f t="shared" si="7"/>
        <v>316</v>
      </c>
      <c r="F44" s="26">
        <f t="shared" si="7"/>
        <v>1535</v>
      </c>
      <c r="G44" s="26">
        <f t="shared" si="7"/>
        <v>0</v>
      </c>
      <c r="H44" s="26">
        <f t="shared" si="7"/>
        <v>166</v>
      </c>
      <c r="I44" s="27">
        <f t="shared" si="7"/>
        <v>1971</v>
      </c>
    </row>
    <row r="45" spans="1:9" s="6" customFormat="1" ht="20.25" customHeight="1">
      <c r="A45" s="32" t="s">
        <v>252</v>
      </c>
      <c r="B45" s="33">
        <v>226</v>
      </c>
      <c r="C45" s="33">
        <v>1020</v>
      </c>
      <c r="D45" s="33">
        <v>29</v>
      </c>
      <c r="E45" s="33">
        <v>128</v>
      </c>
      <c r="F45" s="34">
        <v>671</v>
      </c>
      <c r="G45" s="34">
        <v>0</v>
      </c>
      <c r="H45" s="34">
        <v>11</v>
      </c>
      <c r="I45" s="35">
        <f aca="true" t="shared" si="8" ref="I45:I50">B45+C45+D45+E45-F45</f>
        <v>732</v>
      </c>
    </row>
    <row r="46" spans="1:9" s="6" customFormat="1" ht="20.25" customHeight="1">
      <c r="A46" s="32" t="s">
        <v>47</v>
      </c>
      <c r="B46" s="33">
        <v>238</v>
      </c>
      <c r="C46" s="33">
        <v>481</v>
      </c>
      <c r="D46" s="33">
        <v>0</v>
      </c>
      <c r="E46" s="33">
        <v>131</v>
      </c>
      <c r="F46" s="34">
        <v>412</v>
      </c>
      <c r="G46" s="34">
        <v>0</v>
      </c>
      <c r="H46" s="34">
        <v>0</v>
      </c>
      <c r="I46" s="35">
        <f t="shared" si="8"/>
        <v>438</v>
      </c>
    </row>
    <row r="47" spans="1:9" s="6" customFormat="1" ht="20.25" customHeight="1">
      <c r="A47" s="32" t="s">
        <v>48</v>
      </c>
      <c r="B47" s="33">
        <v>18</v>
      </c>
      <c r="C47" s="33">
        <v>91</v>
      </c>
      <c r="D47" s="33">
        <v>0</v>
      </c>
      <c r="E47" s="33">
        <v>0</v>
      </c>
      <c r="F47" s="34">
        <v>28</v>
      </c>
      <c r="G47" s="34">
        <v>0</v>
      </c>
      <c r="H47" s="34">
        <v>30</v>
      </c>
      <c r="I47" s="35">
        <f t="shared" si="8"/>
        <v>81</v>
      </c>
    </row>
    <row r="48" spans="1:9" s="6" customFormat="1" ht="20.25" customHeight="1">
      <c r="A48" s="32" t="s">
        <v>49</v>
      </c>
      <c r="B48" s="33">
        <v>77</v>
      </c>
      <c r="C48" s="33">
        <v>129</v>
      </c>
      <c r="D48" s="33">
        <v>6</v>
      </c>
      <c r="E48" s="33">
        <v>0</v>
      </c>
      <c r="F48" s="34">
        <v>104</v>
      </c>
      <c r="G48" s="34">
        <v>0</v>
      </c>
      <c r="H48" s="34">
        <v>125</v>
      </c>
      <c r="I48" s="35">
        <f t="shared" si="8"/>
        <v>108</v>
      </c>
    </row>
    <row r="49" spans="1:9" s="6" customFormat="1" ht="20.25" customHeight="1">
      <c r="A49" s="32" t="s">
        <v>50</v>
      </c>
      <c r="B49" s="33">
        <v>154</v>
      </c>
      <c r="C49" s="33">
        <v>344</v>
      </c>
      <c r="D49" s="33">
        <v>0</v>
      </c>
      <c r="E49" s="33">
        <v>0</v>
      </c>
      <c r="F49" s="34">
        <v>149</v>
      </c>
      <c r="G49" s="34">
        <v>0</v>
      </c>
      <c r="H49" s="34">
        <v>0</v>
      </c>
      <c r="I49" s="35">
        <f t="shared" si="8"/>
        <v>349</v>
      </c>
    </row>
    <row r="50" spans="1:9" s="6" customFormat="1" ht="20.25" customHeight="1">
      <c r="A50" s="32" t="s">
        <v>51</v>
      </c>
      <c r="B50" s="33">
        <v>82</v>
      </c>
      <c r="C50" s="33">
        <v>294</v>
      </c>
      <c r="D50" s="33">
        <v>1</v>
      </c>
      <c r="E50" s="33">
        <v>57</v>
      </c>
      <c r="F50" s="34">
        <v>171</v>
      </c>
      <c r="G50" s="34">
        <v>0</v>
      </c>
      <c r="H50" s="34">
        <v>0</v>
      </c>
      <c r="I50" s="35">
        <f t="shared" si="8"/>
        <v>263</v>
      </c>
    </row>
    <row r="51" spans="1:9" s="6" customFormat="1" ht="20.25" customHeight="1">
      <c r="A51" s="39"/>
      <c r="B51" s="33"/>
      <c r="C51" s="33"/>
      <c r="D51" s="33"/>
      <c r="E51" s="33"/>
      <c r="F51" s="34"/>
      <c r="G51" s="34"/>
      <c r="H51" s="34"/>
      <c r="I51" s="40"/>
    </row>
    <row r="52" spans="1:9" s="6" customFormat="1" ht="20.25" customHeight="1">
      <c r="A52" s="31" t="s">
        <v>52</v>
      </c>
      <c r="B52" s="25">
        <f aca="true" t="shared" si="9" ref="B52:I52">SUM(B53:B59)</f>
        <v>1105</v>
      </c>
      <c r="C52" s="25">
        <f t="shared" si="9"/>
        <v>3894</v>
      </c>
      <c r="D52" s="25">
        <f t="shared" si="9"/>
        <v>155</v>
      </c>
      <c r="E52" s="25">
        <f t="shared" si="9"/>
        <v>1562</v>
      </c>
      <c r="F52" s="26">
        <f t="shared" si="9"/>
        <v>3262</v>
      </c>
      <c r="G52" s="26">
        <f t="shared" si="9"/>
        <v>0</v>
      </c>
      <c r="H52" s="26">
        <f t="shared" si="9"/>
        <v>71</v>
      </c>
      <c r="I52" s="27">
        <f t="shared" si="9"/>
        <v>3454</v>
      </c>
    </row>
    <row r="53" spans="1:9" s="6" customFormat="1" ht="20.25" customHeight="1">
      <c r="A53" s="32" t="s">
        <v>53</v>
      </c>
      <c r="B53" s="33">
        <v>324</v>
      </c>
      <c r="C53" s="33">
        <v>1636</v>
      </c>
      <c r="D53" s="33">
        <v>10</v>
      </c>
      <c r="E53" s="33">
        <v>1012</v>
      </c>
      <c r="F53" s="34">
        <v>1604</v>
      </c>
      <c r="G53" s="34">
        <v>0</v>
      </c>
      <c r="H53" s="34">
        <v>31</v>
      </c>
      <c r="I53" s="35">
        <f aca="true" t="shared" si="10" ref="I53:I59">B53+C53+D53+E53-F53</f>
        <v>1378</v>
      </c>
    </row>
    <row r="54" spans="1:9" s="6" customFormat="1" ht="20.25" customHeight="1">
      <c r="A54" s="32" t="s">
        <v>54</v>
      </c>
      <c r="B54" s="33">
        <v>351</v>
      </c>
      <c r="C54" s="33">
        <v>826</v>
      </c>
      <c r="D54" s="33">
        <v>1</v>
      </c>
      <c r="E54" s="33">
        <v>464</v>
      </c>
      <c r="F54" s="34">
        <v>1042</v>
      </c>
      <c r="G54" s="34">
        <v>0</v>
      </c>
      <c r="H54" s="34">
        <v>0</v>
      </c>
      <c r="I54" s="35">
        <f t="shared" si="10"/>
        <v>600</v>
      </c>
    </row>
    <row r="55" spans="1:9" s="6" customFormat="1" ht="20.25" customHeight="1">
      <c r="A55" s="32" t="s">
        <v>55</v>
      </c>
      <c r="B55" s="33">
        <v>253</v>
      </c>
      <c r="C55" s="33">
        <v>683</v>
      </c>
      <c r="D55" s="33">
        <v>0</v>
      </c>
      <c r="E55" s="33">
        <v>0</v>
      </c>
      <c r="F55" s="34">
        <v>205</v>
      </c>
      <c r="G55" s="34">
        <v>0</v>
      </c>
      <c r="H55" s="34">
        <v>0</v>
      </c>
      <c r="I55" s="35">
        <f t="shared" si="10"/>
        <v>731</v>
      </c>
    </row>
    <row r="56" spans="1:9" s="6" customFormat="1" ht="20.25" customHeight="1">
      <c r="A56" s="32" t="s">
        <v>56</v>
      </c>
      <c r="B56" s="33">
        <v>74</v>
      </c>
      <c r="C56" s="33">
        <v>154</v>
      </c>
      <c r="D56" s="33">
        <v>123</v>
      </c>
      <c r="E56" s="33">
        <v>0</v>
      </c>
      <c r="F56" s="34">
        <v>203</v>
      </c>
      <c r="G56" s="34">
        <v>0</v>
      </c>
      <c r="H56" s="34">
        <v>0</v>
      </c>
      <c r="I56" s="35">
        <f t="shared" si="10"/>
        <v>148</v>
      </c>
    </row>
    <row r="57" spans="1:9" ht="20.25" customHeight="1">
      <c r="A57" s="32" t="s">
        <v>57</v>
      </c>
      <c r="B57" s="33">
        <v>63</v>
      </c>
      <c r="C57" s="33">
        <v>412</v>
      </c>
      <c r="D57" s="33">
        <v>3</v>
      </c>
      <c r="E57" s="33">
        <v>0</v>
      </c>
      <c r="F57" s="34">
        <v>63</v>
      </c>
      <c r="G57" s="34">
        <v>0</v>
      </c>
      <c r="H57" s="34">
        <v>0</v>
      </c>
      <c r="I57" s="35">
        <f t="shared" si="10"/>
        <v>415</v>
      </c>
    </row>
    <row r="58" spans="1:9" ht="20.25" customHeight="1">
      <c r="A58" s="32" t="s">
        <v>58</v>
      </c>
      <c r="B58" s="33">
        <v>33</v>
      </c>
      <c r="C58" s="33">
        <v>77</v>
      </c>
      <c r="D58" s="33">
        <v>14</v>
      </c>
      <c r="E58" s="33">
        <v>0</v>
      </c>
      <c r="F58" s="34">
        <v>43</v>
      </c>
      <c r="G58" s="34">
        <v>0</v>
      </c>
      <c r="H58" s="34">
        <v>0</v>
      </c>
      <c r="I58" s="35">
        <f t="shared" si="10"/>
        <v>81</v>
      </c>
    </row>
    <row r="59" spans="1:9" s="6" customFormat="1" ht="20.25" customHeight="1">
      <c r="A59" s="32" t="s">
        <v>59</v>
      </c>
      <c r="B59" s="33">
        <v>7</v>
      </c>
      <c r="C59" s="33">
        <v>106</v>
      </c>
      <c r="D59" s="33">
        <v>4</v>
      </c>
      <c r="E59" s="33">
        <v>86</v>
      </c>
      <c r="F59" s="34">
        <v>102</v>
      </c>
      <c r="G59" s="34">
        <v>0</v>
      </c>
      <c r="H59" s="34">
        <v>40</v>
      </c>
      <c r="I59" s="35">
        <f t="shared" si="10"/>
        <v>101</v>
      </c>
    </row>
    <row r="60" spans="1:9" s="6" customFormat="1" ht="20.25" customHeight="1">
      <c r="A60" s="32"/>
      <c r="B60" s="35"/>
      <c r="C60" s="35"/>
      <c r="D60" s="35"/>
      <c r="E60" s="35"/>
      <c r="F60" s="35"/>
      <c r="G60" s="35"/>
      <c r="H60" s="35"/>
      <c r="I60" s="35"/>
    </row>
    <row r="61" spans="1:9" s="6" customFormat="1" ht="20.25" customHeight="1">
      <c r="A61" s="31" t="s">
        <v>60</v>
      </c>
      <c r="B61" s="25">
        <f aca="true" t="shared" si="11" ref="B61:I61">SUM(B62:B67)</f>
        <v>1017</v>
      </c>
      <c r="C61" s="25">
        <f t="shared" si="11"/>
        <v>4946</v>
      </c>
      <c r="D61" s="25">
        <f t="shared" si="11"/>
        <v>28</v>
      </c>
      <c r="E61" s="25">
        <f t="shared" si="11"/>
        <v>749</v>
      </c>
      <c r="F61" s="26">
        <f t="shared" si="11"/>
        <v>2858</v>
      </c>
      <c r="G61" s="26">
        <f t="shared" si="11"/>
        <v>0</v>
      </c>
      <c r="H61" s="26">
        <f t="shared" si="11"/>
        <v>63</v>
      </c>
      <c r="I61" s="27">
        <f t="shared" si="11"/>
        <v>3882</v>
      </c>
    </row>
    <row r="62" spans="1:9" s="41" customFormat="1" ht="20.25" customHeight="1">
      <c r="A62" s="32" t="s">
        <v>61</v>
      </c>
      <c r="B62" s="33">
        <v>250</v>
      </c>
      <c r="C62" s="33">
        <v>2379</v>
      </c>
      <c r="D62" s="33">
        <v>4</v>
      </c>
      <c r="E62" s="33">
        <v>482</v>
      </c>
      <c r="F62" s="34">
        <v>1562</v>
      </c>
      <c r="G62" s="34">
        <v>0</v>
      </c>
      <c r="H62" s="34">
        <v>0</v>
      </c>
      <c r="I62" s="35">
        <f aca="true" t="shared" si="12" ref="I62:I67">B62+C62+D62+E62-F62</f>
        <v>1553</v>
      </c>
    </row>
    <row r="63" spans="1:9" s="6" customFormat="1" ht="20.25" customHeight="1">
      <c r="A63" s="32" t="s">
        <v>62</v>
      </c>
      <c r="B63" s="33">
        <v>149</v>
      </c>
      <c r="C63" s="33">
        <v>853</v>
      </c>
      <c r="D63" s="33">
        <v>0</v>
      </c>
      <c r="E63" s="33">
        <v>99</v>
      </c>
      <c r="F63" s="34">
        <v>412</v>
      </c>
      <c r="G63" s="34">
        <v>0</v>
      </c>
      <c r="H63" s="34">
        <v>18</v>
      </c>
      <c r="I63" s="35">
        <f t="shared" si="12"/>
        <v>689</v>
      </c>
    </row>
    <row r="64" spans="1:9" s="6" customFormat="1" ht="20.25" customHeight="1">
      <c r="A64" s="32" t="s">
        <v>63</v>
      </c>
      <c r="B64" s="33">
        <v>45</v>
      </c>
      <c r="C64" s="33">
        <v>375</v>
      </c>
      <c r="D64" s="33">
        <v>1</v>
      </c>
      <c r="E64" s="33">
        <v>31</v>
      </c>
      <c r="F64" s="34">
        <v>110</v>
      </c>
      <c r="G64" s="34">
        <v>0</v>
      </c>
      <c r="H64" s="34">
        <v>19</v>
      </c>
      <c r="I64" s="35">
        <f t="shared" si="12"/>
        <v>342</v>
      </c>
    </row>
    <row r="65" spans="1:9" s="6" customFormat="1" ht="20.25" customHeight="1">
      <c r="A65" s="32" t="s">
        <v>64</v>
      </c>
      <c r="B65" s="33">
        <v>192</v>
      </c>
      <c r="C65" s="33">
        <v>550</v>
      </c>
      <c r="D65" s="33">
        <v>0</v>
      </c>
      <c r="E65" s="33">
        <v>0</v>
      </c>
      <c r="F65" s="34">
        <v>286</v>
      </c>
      <c r="G65" s="34">
        <v>0</v>
      </c>
      <c r="H65" s="34">
        <v>26</v>
      </c>
      <c r="I65" s="35">
        <f t="shared" si="12"/>
        <v>456</v>
      </c>
    </row>
    <row r="66" spans="1:9" s="6" customFormat="1" ht="20.25" customHeight="1">
      <c r="A66" s="32" t="s">
        <v>65</v>
      </c>
      <c r="B66" s="33">
        <v>72</v>
      </c>
      <c r="C66" s="33">
        <v>211</v>
      </c>
      <c r="D66" s="33">
        <v>23</v>
      </c>
      <c r="E66" s="33">
        <v>2</v>
      </c>
      <c r="F66" s="34">
        <v>100</v>
      </c>
      <c r="G66" s="34">
        <v>0</v>
      </c>
      <c r="H66" s="34">
        <v>0</v>
      </c>
      <c r="I66" s="35">
        <f t="shared" si="12"/>
        <v>208</v>
      </c>
    </row>
    <row r="67" spans="1:9" ht="20.25" customHeight="1">
      <c r="A67" s="32" t="s">
        <v>66</v>
      </c>
      <c r="B67" s="33">
        <v>309</v>
      </c>
      <c r="C67" s="33">
        <v>578</v>
      </c>
      <c r="D67" s="33">
        <v>0</v>
      </c>
      <c r="E67" s="33">
        <v>135</v>
      </c>
      <c r="F67" s="34">
        <v>388</v>
      </c>
      <c r="G67" s="34">
        <v>0</v>
      </c>
      <c r="H67" s="34">
        <v>0</v>
      </c>
      <c r="I67" s="35">
        <f t="shared" si="12"/>
        <v>634</v>
      </c>
    </row>
    <row r="68" spans="1:9" s="6" customFormat="1" ht="20.25" customHeight="1">
      <c r="A68" s="39"/>
      <c r="B68" s="33"/>
      <c r="C68" s="33"/>
      <c r="D68" s="33"/>
      <c r="E68" s="33"/>
      <c r="F68" s="34"/>
      <c r="G68" s="34"/>
      <c r="H68" s="34"/>
      <c r="I68" s="40"/>
    </row>
    <row r="69" spans="1:9" s="6" customFormat="1" ht="20.25" customHeight="1">
      <c r="A69" s="31" t="s">
        <v>67</v>
      </c>
      <c r="B69" s="25">
        <f aca="true" t="shared" si="13" ref="B69:I69">SUM(B70:B75)</f>
        <v>566</v>
      </c>
      <c r="C69" s="25">
        <f t="shared" si="13"/>
        <v>2549</v>
      </c>
      <c r="D69" s="25">
        <f t="shared" si="13"/>
        <v>326</v>
      </c>
      <c r="E69" s="25">
        <f t="shared" si="13"/>
        <v>558</v>
      </c>
      <c r="F69" s="26">
        <f t="shared" si="13"/>
        <v>1915</v>
      </c>
      <c r="G69" s="26">
        <f t="shared" si="13"/>
        <v>0</v>
      </c>
      <c r="H69" s="26">
        <f t="shared" si="13"/>
        <v>57</v>
      </c>
      <c r="I69" s="27">
        <f t="shared" si="13"/>
        <v>2084</v>
      </c>
    </row>
    <row r="70" spans="1:9" s="6" customFormat="1" ht="20.25" customHeight="1">
      <c r="A70" s="32" t="s">
        <v>253</v>
      </c>
      <c r="B70" s="33">
        <v>265</v>
      </c>
      <c r="C70" s="33">
        <v>1205</v>
      </c>
      <c r="D70" s="33">
        <v>129</v>
      </c>
      <c r="E70" s="33">
        <v>230</v>
      </c>
      <c r="F70" s="34">
        <v>785</v>
      </c>
      <c r="G70" s="34">
        <v>0</v>
      </c>
      <c r="H70" s="34">
        <v>0</v>
      </c>
      <c r="I70" s="35">
        <f aca="true" t="shared" si="14" ref="I70:I75">B70+C70+D70+E70-F70</f>
        <v>1044</v>
      </c>
    </row>
    <row r="71" spans="1:9" s="6" customFormat="1" ht="20.25" customHeight="1">
      <c r="A71" s="5" t="s">
        <v>69</v>
      </c>
      <c r="B71" s="33">
        <v>126</v>
      </c>
      <c r="C71" s="33">
        <v>504</v>
      </c>
      <c r="D71" s="33">
        <v>195</v>
      </c>
      <c r="E71" s="33">
        <v>121</v>
      </c>
      <c r="F71" s="34">
        <v>556</v>
      </c>
      <c r="G71" s="34">
        <v>0</v>
      </c>
      <c r="H71" s="34">
        <v>0</v>
      </c>
      <c r="I71" s="35">
        <f t="shared" si="14"/>
        <v>390</v>
      </c>
    </row>
    <row r="72" spans="1:9" s="6" customFormat="1" ht="20.25" customHeight="1">
      <c r="A72" s="32" t="s">
        <v>70</v>
      </c>
      <c r="B72" s="33">
        <v>66</v>
      </c>
      <c r="C72" s="33">
        <v>233</v>
      </c>
      <c r="D72" s="33">
        <v>0</v>
      </c>
      <c r="E72" s="33">
        <v>0</v>
      </c>
      <c r="F72" s="34">
        <v>129</v>
      </c>
      <c r="G72" s="34">
        <v>0</v>
      </c>
      <c r="H72" s="34">
        <v>0</v>
      </c>
      <c r="I72" s="35">
        <f t="shared" si="14"/>
        <v>170</v>
      </c>
    </row>
    <row r="73" spans="1:9" s="6" customFormat="1" ht="20.25" customHeight="1">
      <c r="A73" s="32" t="s">
        <v>71</v>
      </c>
      <c r="B73" s="33">
        <v>19</v>
      </c>
      <c r="C73" s="33">
        <v>217</v>
      </c>
      <c r="D73" s="33">
        <v>1</v>
      </c>
      <c r="E73" s="33">
        <v>32</v>
      </c>
      <c r="F73" s="34">
        <v>91</v>
      </c>
      <c r="G73" s="34">
        <v>0</v>
      </c>
      <c r="H73" s="34">
        <v>0</v>
      </c>
      <c r="I73" s="35">
        <f t="shared" si="14"/>
        <v>178</v>
      </c>
    </row>
    <row r="74" spans="1:9" s="6" customFormat="1" ht="20.25" customHeight="1">
      <c r="A74" s="32" t="s">
        <v>72</v>
      </c>
      <c r="B74" s="33">
        <v>39</v>
      </c>
      <c r="C74" s="33">
        <v>180</v>
      </c>
      <c r="D74" s="33">
        <v>1</v>
      </c>
      <c r="E74" s="33">
        <v>58</v>
      </c>
      <c r="F74" s="34">
        <v>155</v>
      </c>
      <c r="G74" s="34">
        <v>0</v>
      </c>
      <c r="H74" s="34">
        <v>57</v>
      </c>
      <c r="I74" s="35">
        <f t="shared" si="14"/>
        <v>123</v>
      </c>
    </row>
    <row r="75" spans="1:9" s="6" customFormat="1" ht="20.25" customHeight="1">
      <c r="A75" s="32" t="s">
        <v>73</v>
      </c>
      <c r="B75" s="33">
        <v>51</v>
      </c>
      <c r="C75" s="33">
        <v>210</v>
      </c>
      <c r="D75" s="33">
        <v>0</v>
      </c>
      <c r="E75" s="33">
        <v>117</v>
      </c>
      <c r="F75" s="34">
        <v>199</v>
      </c>
      <c r="G75" s="34">
        <v>0</v>
      </c>
      <c r="H75" s="34">
        <v>0</v>
      </c>
      <c r="I75" s="35">
        <f t="shared" si="14"/>
        <v>179</v>
      </c>
    </row>
    <row r="76" spans="1:9" s="6" customFormat="1" ht="20.25" customHeight="1">
      <c r="A76" s="39"/>
      <c r="B76" s="33"/>
      <c r="C76" s="33"/>
      <c r="D76" s="33"/>
      <c r="E76" s="33"/>
      <c r="F76" s="34"/>
      <c r="G76" s="34"/>
      <c r="H76" s="34"/>
      <c r="I76" s="40"/>
    </row>
    <row r="77" spans="1:9" s="6" customFormat="1" ht="20.25" customHeight="1">
      <c r="A77" s="31" t="s">
        <v>74</v>
      </c>
      <c r="B77" s="25">
        <f aca="true" t="shared" si="15" ref="B77:I77">SUM(B78:B83)</f>
        <v>911</v>
      </c>
      <c r="C77" s="25">
        <f t="shared" si="15"/>
        <v>2869</v>
      </c>
      <c r="D77" s="25">
        <f t="shared" si="15"/>
        <v>42</v>
      </c>
      <c r="E77" s="25">
        <f t="shared" si="15"/>
        <v>625</v>
      </c>
      <c r="F77" s="26">
        <f t="shared" si="15"/>
        <v>1854</v>
      </c>
      <c r="G77" s="26">
        <f t="shared" si="15"/>
        <v>0</v>
      </c>
      <c r="H77" s="26">
        <f t="shared" si="15"/>
        <v>2602</v>
      </c>
      <c r="I77" s="27">
        <f t="shared" si="15"/>
        <v>2593</v>
      </c>
    </row>
    <row r="78" spans="1:9" s="6" customFormat="1" ht="20.25" customHeight="1">
      <c r="A78" s="32" t="s">
        <v>254</v>
      </c>
      <c r="B78" s="33">
        <v>209</v>
      </c>
      <c r="C78" s="33">
        <v>958</v>
      </c>
      <c r="D78" s="33">
        <v>5</v>
      </c>
      <c r="E78" s="33">
        <v>381</v>
      </c>
      <c r="F78" s="34">
        <v>742</v>
      </c>
      <c r="G78" s="34">
        <v>0</v>
      </c>
      <c r="H78" s="34">
        <v>77</v>
      </c>
      <c r="I78" s="35">
        <f aca="true" t="shared" si="16" ref="I78:I83">B78+C78+D78+E78-F78</f>
        <v>811</v>
      </c>
    </row>
    <row r="79" spans="1:9" s="6" customFormat="1" ht="20.25" customHeight="1">
      <c r="A79" s="32" t="s">
        <v>76</v>
      </c>
      <c r="B79" s="33">
        <v>559</v>
      </c>
      <c r="C79" s="33">
        <v>1072</v>
      </c>
      <c r="D79" s="33">
        <v>31</v>
      </c>
      <c r="E79" s="33">
        <v>101</v>
      </c>
      <c r="F79" s="34">
        <v>710</v>
      </c>
      <c r="G79" s="34">
        <v>0</v>
      </c>
      <c r="H79" s="34">
        <v>2467</v>
      </c>
      <c r="I79" s="35">
        <f t="shared" si="16"/>
        <v>1053</v>
      </c>
    </row>
    <row r="80" spans="1:9" s="6" customFormat="1" ht="20.25" customHeight="1">
      <c r="A80" s="32" t="s">
        <v>77</v>
      </c>
      <c r="B80" s="33">
        <v>12</v>
      </c>
      <c r="C80" s="33">
        <v>75</v>
      </c>
      <c r="D80" s="33">
        <v>0</v>
      </c>
      <c r="E80" s="33">
        <v>0</v>
      </c>
      <c r="F80" s="34">
        <v>34</v>
      </c>
      <c r="G80" s="34">
        <v>0</v>
      </c>
      <c r="H80" s="34">
        <v>22</v>
      </c>
      <c r="I80" s="35">
        <f t="shared" si="16"/>
        <v>53</v>
      </c>
    </row>
    <row r="81" spans="1:9" s="6" customFormat="1" ht="20.25" customHeight="1">
      <c r="A81" s="32" t="s">
        <v>78</v>
      </c>
      <c r="B81" s="33">
        <v>114</v>
      </c>
      <c r="C81" s="33">
        <v>550</v>
      </c>
      <c r="D81" s="33">
        <v>1</v>
      </c>
      <c r="E81" s="33">
        <v>139</v>
      </c>
      <c r="F81" s="34">
        <v>292</v>
      </c>
      <c r="G81" s="34">
        <v>0</v>
      </c>
      <c r="H81" s="34">
        <v>3</v>
      </c>
      <c r="I81" s="35">
        <f t="shared" si="16"/>
        <v>512</v>
      </c>
    </row>
    <row r="82" spans="1:9" s="6" customFormat="1" ht="20.25" customHeight="1">
      <c r="A82" s="32" t="s">
        <v>79</v>
      </c>
      <c r="B82" s="33">
        <v>6</v>
      </c>
      <c r="C82" s="33">
        <v>38</v>
      </c>
      <c r="D82" s="33">
        <v>0</v>
      </c>
      <c r="E82" s="33">
        <v>4</v>
      </c>
      <c r="F82" s="34">
        <v>14</v>
      </c>
      <c r="G82" s="34">
        <v>0</v>
      </c>
      <c r="H82" s="34">
        <v>0</v>
      </c>
      <c r="I82" s="35">
        <f t="shared" si="16"/>
        <v>34</v>
      </c>
    </row>
    <row r="83" spans="1:9" s="6" customFormat="1" ht="20.25" customHeight="1">
      <c r="A83" s="32" t="s">
        <v>80</v>
      </c>
      <c r="B83" s="33">
        <v>11</v>
      </c>
      <c r="C83" s="33">
        <v>176</v>
      </c>
      <c r="D83" s="33">
        <v>5</v>
      </c>
      <c r="E83" s="33">
        <v>0</v>
      </c>
      <c r="F83" s="34">
        <v>62</v>
      </c>
      <c r="G83" s="34">
        <v>0</v>
      </c>
      <c r="H83" s="34">
        <v>33</v>
      </c>
      <c r="I83" s="35">
        <f t="shared" si="16"/>
        <v>130</v>
      </c>
    </row>
    <row r="84" spans="1:9" s="6" customFormat="1" ht="20.25" customHeight="1">
      <c r="A84" s="32"/>
      <c r="B84" s="35"/>
      <c r="C84" s="33"/>
      <c r="D84" s="33"/>
      <c r="E84" s="33"/>
      <c r="F84" s="34"/>
      <c r="G84" s="34"/>
      <c r="H84" s="34"/>
      <c r="I84" s="35"/>
    </row>
    <row r="85" spans="1:9" s="6" customFormat="1" ht="20.25" customHeight="1">
      <c r="A85" s="105"/>
      <c r="B85" s="11" t="s">
        <v>2</v>
      </c>
      <c r="C85" s="11" t="s">
        <v>3</v>
      </c>
      <c r="D85" s="11" t="s">
        <v>4</v>
      </c>
      <c r="E85" s="11" t="s">
        <v>5</v>
      </c>
      <c r="F85" s="11" t="s">
        <v>6</v>
      </c>
      <c r="G85" s="11" t="s">
        <v>7</v>
      </c>
      <c r="H85" s="11" t="s">
        <v>8</v>
      </c>
      <c r="I85" s="106" t="s">
        <v>1</v>
      </c>
    </row>
    <row r="86" spans="1:9" s="6" customFormat="1" ht="20.25" customHeight="1">
      <c r="A86" s="14" t="s">
        <v>9</v>
      </c>
      <c r="B86" s="15">
        <v>40909</v>
      </c>
      <c r="C86" s="12" t="s">
        <v>10</v>
      </c>
      <c r="D86" s="12" t="s">
        <v>11</v>
      </c>
      <c r="E86" s="12" t="s">
        <v>12</v>
      </c>
      <c r="F86" s="12" t="s">
        <v>13</v>
      </c>
      <c r="G86" s="12" t="s">
        <v>14</v>
      </c>
      <c r="H86" s="12" t="s">
        <v>14</v>
      </c>
      <c r="I86" s="16">
        <v>41274</v>
      </c>
    </row>
    <row r="87" spans="1:9" ht="20.25" customHeight="1">
      <c r="A87" s="9"/>
      <c r="B87" s="18"/>
      <c r="C87" s="19"/>
      <c r="D87" s="19"/>
      <c r="E87" s="19"/>
      <c r="F87" s="19"/>
      <c r="G87" s="19"/>
      <c r="H87" s="19"/>
      <c r="I87" s="9"/>
    </row>
    <row r="88" spans="1:9" s="41" customFormat="1" ht="20.25" customHeight="1">
      <c r="A88" s="31" t="s">
        <v>81</v>
      </c>
      <c r="B88" s="25">
        <f aca="true" t="shared" si="17" ref="B88:I88">SUM(B89:B94)</f>
        <v>469</v>
      </c>
      <c r="C88" s="25">
        <f t="shared" si="17"/>
        <v>3548</v>
      </c>
      <c r="D88" s="25">
        <f t="shared" si="17"/>
        <v>24</v>
      </c>
      <c r="E88" s="25">
        <f t="shared" si="17"/>
        <v>993</v>
      </c>
      <c r="F88" s="26">
        <f t="shared" si="17"/>
        <v>2264</v>
      </c>
      <c r="G88" s="26">
        <f t="shared" si="17"/>
        <v>0</v>
      </c>
      <c r="H88" s="26">
        <f t="shared" si="17"/>
        <v>984</v>
      </c>
      <c r="I88" s="27">
        <f t="shared" si="17"/>
        <v>2770</v>
      </c>
    </row>
    <row r="89" spans="1:9" s="6" customFormat="1" ht="20.25" customHeight="1">
      <c r="A89" s="32" t="s">
        <v>82</v>
      </c>
      <c r="B89" s="33">
        <v>239</v>
      </c>
      <c r="C89" s="33">
        <v>1929</v>
      </c>
      <c r="D89" s="33">
        <v>4</v>
      </c>
      <c r="E89" s="33">
        <v>476</v>
      </c>
      <c r="F89" s="34">
        <v>1157</v>
      </c>
      <c r="G89" s="34">
        <v>0</v>
      </c>
      <c r="H89" s="34">
        <v>925</v>
      </c>
      <c r="I89" s="35">
        <f aca="true" t="shared" si="18" ref="I89:I94">B89+C89+D89+E89-F89</f>
        <v>1491</v>
      </c>
    </row>
    <row r="90" spans="1:9" s="6" customFormat="1" ht="20.25" customHeight="1">
      <c r="A90" s="32" t="s">
        <v>83</v>
      </c>
      <c r="B90" s="33">
        <v>84</v>
      </c>
      <c r="C90" s="33">
        <v>632</v>
      </c>
      <c r="D90" s="33">
        <v>1</v>
      </c>
      <c r="E90" s="33">
        <v>330</v>
      </c>
      <c r="F90" s="34">
        <v>550</v>
      </c>
      <c r="G90" s="34">
        <v>0</v>
      </c>
      <c r="H90" s="34">
        <v>18</v>
      </c>
      <c r="I90" s="35">
        <f t="shared" si="18"/>
        <v>497</v>
      </c>
    </row>
    <row r="91" spans="1:9" s="6" customFormat="1" ht="20.25" customHeight="1">
      <c r="A91" s="32" t="s">
        <v>84</v>
      </c>
      <c r="B91" s="33">
        <v>60</v>
      </c>
      <c r="C91" s="33">
        <v>352</v>
      </c>
      <c r="D91" s="33">
        <v>1</v>
      </c>
      <c r="E91" s="33">
        <v>139</v>
      </c>
      <c r="F91" s="34">
        <v>275</v>
      </c>
      <c r="G91" s="34">
        <v>0</v>
      </c>
      <c r="H91" s="34">
        <v>41</v>
      </c>
      <c r="I91" s="35">
        <f t="shared" si="18"/>
        <v>277</v>
      </c>
    </row>
    <row r="92" spans="1:9" s="6" customFormat="1" ht="20.25" customHeight="1">
      <c r="A92" s="32" t="s">
        <v>85</v>
      </c>
      <c r="B92" s="33">
        <v>32</v>
      </c>
      <c r="C92" s="33">
        <v>168</v>
      </c>
      <c r="D92" s="33">
        <v>6</v>
      </c>
      <c r="E92" s="33">
        <v>24</v>
      </c>
      <c r="F92" s="34">
        <v>65</v>
      </c>
      <c r="G92" s="34">
        <v>0</v>
      </c>
      <c r="H92" s="34">
        <v>0</v>
      </c>
      <c r="I92" s="35">
        <f t="shared" si="18"/>
        <v>165</v>
      </c>
    </row>
    <row r="93" spans="1:9" s="6" customFormat="1" ht="20.25" customHeight="1">
      <c r="A93" s="32" t="s">
        <v>86</v>
      </c>
      <c r="B93" s="33">
        <v>35</v>
      </c>
      <c r="C93" s="33">
        <v>318</v>
      </c>
      <c r="D93" s="33">
        <v>9</v>
      </c>
      <c r="E93" s="33">
        <v>24</v>
      </c>
      <c r="F93" s="34">
        <v>168</v>
      </c>
      <c r="G93" s="34">
        <v>0</v>
      </c>
      <c r="H93" s="34">
        <v>0</v>
      </c>
      <c r="I93" s="35">
        <f t="shared" si="18"/>
        <v>218</v>
      </c>
    </row>
    <row r="94" spans="1:9" s="41" customFormat="1" ht="20.25" customHeight="1">
      <c r="A94" s="32" t="s">
        <v>87</v>
      </c>
      <c r="B94" s="33">
        <v>19</v>
      </c>
      <c r="C94" s="33">
        <v>149</v>
      </c>
      <c r="D94" s="33">
        <v>3</v>
      </c>
      <c r="E94" s="33">
        <v>0</v>
      </c>
      <c r="F94" s="34">
        <v>49</v>
      </c>
      <c r="G94" s="34">
        <v>0</v>
      </c>
      <c r="H94" s="34">
        <v>0</v>
      </c>
      <c r="I94" s="35">
        <f t="shared" si="18"/>
        <v>122</v>
      </c>
    </row>
    <row r="95" spans="1:9" s="6" customFormat="1" ht="20.25" customHeight="1">
      <c r="A95" s="39"/>
      <c r="B95" s="33"/>
      <c r="C95" s="33"/>
      <c r="D95" s="33"/>
      <c r="E95" s="33"/>
      <c r="F95" s="34"/>
      <c r="G95" s="34"/>
      <c r="H95" s="34"/>
      <c r="I95" s="40"/>
    </row>
    <row r="96" spans="1:9" s="6" customFormat="1" ht="20.25" customHeight="1">
      <c r="A96" s="31" t="s">
        <v>88</v>
      </c>
      <c r="B96" s="25">
        <f aca="true" t="shared" si="19" ref="B96:I96">SUM(B97:B98)</f>
        <v>464</v>
      </c>
      <c r="C96" s="25">
        <f t="shared" si="19"/>
        <v>1559</v>
      </c>
      <c r="D96" s="25">
        <f t="shared" si="19"/>
        <v>1</v>
      </c>
      <c r="E96" s="25">
        <f t="shared" si="19"/>
        <v>865</v>
      </c>
      <c r="F96" s="26">
        <f t="shared" si="19"/>
        <v>1485</v>
      </c>
      <c r="G96" s="26">
        <f t="shared" si="19"/>
        <v>0</v>
      </c>
      <c r="H96" s="26">
        <f t="shared" si="19"/>
        <v>0</v>
      </c>
      <c r="I96" s="27">
        <f t="shared" si="19"/>
        <v>1404</v>
      </c>
    </row>
    <row r="97" spans="1:9" s="6" customFormat="1" ht="20.25" customHeight="1">
      <c r="A97" s="32" t="s">
        <v>89</v>
      </c>
      <c r="B97" s="33">
        <v>377</v>
      </c>
      <c r="C97" s="33">
        <v>1170</v>
      </c>
      <c r="D97" s="33">
        <v>0</v>
      </c>
      <c r="E97" s="33">
        <v>843</v>
      </c>
      <c r="F97" s="34">
        <v>1342</v>
      </c>
      <c r="G97" s="34">
        <v>0</v>
      </c>
      <c r="H97" s="34">
        <v>0</v>
      </c>
      <c r="I97" s="35">
        <f>B97+C97+D97+E97-F97</f>
        <v>1048</v>
      </c>
    </row>
    <row r="98" spans="1:9" s="6" customFormat="1" ht="20.25" customHeight="1">
      <c r="A98" s="32" t="s">
        <v>90</v>
      </c>
      <c r="B98" s="33">
        <v>87</v>
      </c>
      <c r="C98" s="33">
        <v>389</v>
      </c>
      <c r="D98" s="33">
        <v>1</v>
      </c>
      <c r="E98" s="33">
        <v>22</v>
      </c>
      <c r="F98" s="34">
        <v>143</v>
      </c>
      <c r="G98" s="34">
        <v>0</v>
      </c>
      <c r="H98" s="34">
        <v>0</v>
      </c>
      <c r="I98" s="35">
        <f>B98+C98+D98+E98-F98</f>
        <v>356</v>
      </c>
    </row>
    <row r="99" spans="1:9" s="6" customFormat="1" ht="20.25" customHeight="1">
      <c r="A99" s="39"/>
      <c r="B99" s="33"/>
      <c r="C99" s="33"/>
      <c r="D99" s="33"/>
      <c r="E99" s="33"/>
      <c r="F99" s="34"/>
      <c r="G99" s="34"/>
      <c r="H99" s="34"/>
      <c r="I99" s="40"/>
    </row>
    <row r="100" spans="1:9" s="6" customFormat="1" ht="20.25" customHeight="1">
      <c r="A100" s="31" t="s">
        <v>91</v>
      </c>
      <c r="B100" s="25">
        <f aca="true" t="shared" si="20" ref="B100:I100">SUM(B101:B104)</f>
        <v>715</v>
      </c>
      <c r="C100" s="25">
        <f t="shared" si="20"/>
        <v>2769</v>
      </c>
      <c r="D100" s="25">
        <f t="shared" si="20"/>
        <v>129</v>
      </c>
      <c r="E100" s="25">
        <f t="shared" si="20"/>
        <v>219</v>
      </c>
      <c r="F100" s="26">
        <f t="shared" si="20"/>
        <v>1681</v>
      </c>
      <c r="G100" s="26">
        <f t="shared" si="20"/>
        <v>0</v>
      </c>
      <c r="H100" s="26">
        <f t="shared" si="20"/>
        <v>0</v>
      </c>
      <c r="I100" s="27">
        <f t="shared" si="20"/>
        <v>2151</v>
      </c>
    </row>
    <row r="101" spans="1:9" s="6" customFormat="1" ht="20.25" customHeight="1">
      <c r="A101" s="32" t="s">
        <v>255</v>
      </c>
      <c r="B101" s="33">
        <v>363</v>
      </c>
      <c r="C101" s="33">
        <v>1109</v>
      </c>
      <c r="D101" s="33">
        <v>117</v>
      </c>
      <c r="E101" s="33">
        <v>132</v>
      </c>
      <c r="F101" s="34">
        <v>738</v>
      </c>
      <c r="G101" s="34">
        <v>0</v>
      </c>
      <c r="H101" s="34">
        <v>0</v>
      </c>
      <c r="I101" s="35">
        <f>B101+C101+D101+E101-F101</f>
        <v>983</v>
      </c>
    </row>
    <row r="102" spans="1:9" s="6" customFormat="1" ht="20.25" customHeight="1">
      <c r="A102" s="32" t="s">
        <v>93</v>
      </c>
      <c r="B102" s="33">
        <v>209</v>
      </c>
      <c r="C102" s="33">
        <v>843</v>
      </c>
      <c r="D102" s="33">
        <v>4</v>
      </c>
      <c r="E102" s="33">
        <v>82</v>
      </c>
      <c r="F102" s="34">
        <v>532</v>
      </c>
      <c r="G102" s="34">
        <v>0</v>
      </c>
      <c r="H102" s="34">
        <v>0</v>
      </c>
      <c r="I102" s="35">
        <f>B102+C102+D102+E102-F102</f>
        <v>606</v>
      </c>
    </row>
    <row r="103" spans="1:9" s="41" customFormat="1" ht="20.25" customHeight="1">
      <c r="A103" s="32" t="s">
        <v>94</v>
      </c>
      <c r="B103" s="33">
        <v>88</v>
      </c>
      <c r="C103" s="33">
        <v>364</v>
      </c>
      <c r="D103" s="33">
        <v>0</v>
      </c>
      <c r="E103" s="33">
        <v>0</v>
      </c>
      <c r="F103" s="34">
        <v>134</v>
      </c>
      <c r="G103" s="34">
        <v>0</v>
      </c>
      <c r="H103" s="34">
        <v>0</v>
      </c>
      <c r="I103" s="35">
        <f>B103+C103+D103+E103-F103</f>
        <v>318</v>
      </c>
    </row>
    <row r="104" spans="1:9" s="41" customFormat="1" ht="20.25" customHeight="1">
      <c r="A104" s="32" t="s">
        <v>95</v>
      </c>
      <c r="B104" s="33">
        <v>55</v>
      </c>
      <c r="C104" s="33">
        <v>453</v>
      </c>
      <c r="D104" s="33">
        <v>8</v>
      </c>
      <c r="E104" s="33">
        <v>5</v>
      </c>
      <c r="F104" s="34">
        <v>277</v>
      </c>
      <c r="G104" s="34">
        <v>0</v>
      </c>
      <c r="H104" s="34">
        <v>0</v>
      </c>
      <c r="I104" s="35">
        <f>B104+C104+D104+E104-F104</f>
        <v>244</v>
      </c>
    </row>
    <row r="105" spans="1:9" s="41" customFormat="1" ht="20.25" customHeight="1">
      <c r="A105" s="43"/>
      <c r="B105" s="33"/>
      <c r="C105" s="33"/>
      <c r="D105" s="33"/>
      <c r="E105" s="33"/>
      <c r="F105" s="34"/>
      <c r="G105" s="34"/>
      <c r="H105" s="34"/>
      <c r="I105" s="40"/>
    </row>
    <row r="106" spans="1:9" s="6" customFormat="1" ht="20.25" customHeight="1">
      <c r="A106" s="6" t="s">
        <v>96</v>
      </c>
      <c r="B106" s="25">
        <f aca="true" t="shared" si="21" ref="B106:I106">SUM(B107:B109)</f>
        <v>777</v>
      </c>
      <c r="C106" s="25">
        <f t="shared" si="21"/>
        <v>2082</v>
      </c>
      <c r="D106" s="25">
        <f t="shared" si="21"/>
        <v>10</v>
      </c>
      <c r="E106" s="25">
        <f t="shared" si="21"/>
        <v>468</v>
      </c>
      <c r="F106" s="26">
        <f t="shared" si="21"/>
        <v>1284</v>
      </c>
      <c r="G106" s="26">
        <f t="shared" si="21"/>
        <v>0</v>
      </c>
      <c r="H106" s="26">
        <f t="shared" si="21"/>
        <v>132</v>
      </c>
      <c r="I106" s="27">
        <f t="shared" si="21"/>
        <v>2053</v>
      </c>
    </row>
    <row r="107" spans="1:9" s="6" customFormat="1" ht="20.25" customHeight="1">
      <c r="A107" s="32" t="s">
        <v>97</v>
      </c>
      <c r="B107" s="33">
        <v>292</v>
      </c>
      <c r="C107" s="33">
        <v>1029</v>
      </c>
      <c r="D107" s="33">
        <v>3</v>
      </c>
      <c r="E107" s="33">
        <v>414</v>
      </c>
      <c r="F107" s="34">
        <v>676</v>
      </c>
      <c r="G107" s="34">
        <v>0</v>
      </c>
      <c r="H107" s="34">
        <v>68</v>
      </c>
      <c r="I107" s="35">
        <f>B107+C107+D107+E107-F107</f>
        <v>1062</v>
      </c>
    </row>
    <row r="108" spans="1:9" s="6" customFormat="1" ht="20.25" customHeight="1">
      <c r="A108" s="32" t="s">
        <v>98</v>
      </c>
      <c r="B108" s="33">
        <v>106</v>
      </c>
      <c r="C108" s="33">
        <v>489</v>
      </c>
      <c r="D108" s="33">
        <v>2</v>
      </c>
      <c r="E108" s="33">
        <v>54</v>
      </c>
      <c r="F108" s="34">
        <v>211</v>
      </c>
      <c r="G108" s="34">
        <v>0</v>
      </c>
      <c r="H108" s="34">
        <v>64</v>
      </c>
      <c r="I108" s="35">
        <f>B108+C108+D108+E108-F108</f>
        <v>440</v>
      </c>
    </row>
    <row r="109" spans="1:9" s="6" customFormat="1" ht="20.25" customHeight="1">
      <c r="A109" s="32" t="s">
        <v>99</v>
      </c>
      <c r="B109" s="33">
        <v>379</v>
      </c>
      <c r="C109" s="33">
        <v>564</v>
      </c>
      <c r="D109" s="33">
        <v>5</v>
      </c>
      <c r="E109" s="33">
        <v>0</v>
      </c>
      <c r="F109" s="34">
        <v>397</v>
      </c>
      <c r="G109" s="34">
        <v>0</v>
      </c>
      <c r="H109" s="34">
        <v>0</v>
      </c>
      <c r="I109" s="35">
        <f>B109+C109+D109+E109-F109</f>
        <v>551</v>
      </c>
    </row>
    <row r="110" spans="1:9" s="6" customFormat="1" ht="20.25" customHeight="1">
      <c r="A110" s="39"/>
      <c r="B110" s="33"/>
      <c r="C110" s="33"/>
      <c r="D110" s="33"/>
      <c r="E110" s="33"/>
      <c r="F110" s="34"/>
      <c r="G110" s="34"/>
      <c r="H110" s="34"/>
      <c r="I110" s="40"/>
    </row>
    <row r="111" spans="1:9" s="6" customFormat="1" ht="20.25" customHeight="1">
      <c r="A111" s="6" t="s">
        <v>100</v>
      </c>
      <c r="B111" s="25">
        <f aca="true" t="shared" si="22" ref="B111:I111">SUM(B112:B114)</f>
        <v>898</v>
      </c>
      <c r="C111" s="25">
        <f t="shared" si="22"/>
        <v>2727</v>
      </c>
      <c r="D111" s="25">
        <f t="shared" si="22"/>
        <v>218</v>
      </c>
      <c r="E111" s="25">
        <f t="shared" si="22"/>
        <v>854</v>
      </c>
      <c r="F111" s="26">
        <f t="shared" si="22"/>
        <v>2293</v>
      </c>
      <c r="G111" s="26">
        <f t="shared" si="22"/>
        <v>0</v>
      </c>
      <c r="H111" s="26">
        <f t="shared" si="22"/>
        <v>336</v>
      </c>
      <c r="I111" s="27">
        <f t="shared" si="22"/>
        <v>2404</v>
      </c>
    </row>
    <row r="112" spans="1:9" s="6" customFormat="1" ht="20.25" customHeight="1">
      <c r="A112" s="32" t="s">
        <v>101</v>
      </c>
      <c r="B112" s="33">
        <v>337</v>
      </c>
      <c r="C112" s="33">
        <v>1427</v>
      </c>
      <c r="D112" s="33">
        <v>89</v>
      </c>
      <c r="E112" s="33">
        <v>729</v>
      </c>
      <c r="F112" s="34">
        <v>1431</v>
      </c>
      <c r="G112" s="34">
        <v>0</v>
      </c>
      <c r="H112" s="34">
        <v>0</v>
      </c>
      <c r="I112" s="35">
        <f>B112+C112+D112+E112-F112</f>
        <v>1151</v>
      </c>
    </row>
    <row r="113" spans="1:9" s="6" customFormat="1" ht="20.25" customHeight="1">
      <c r="A113" s="32" t="s">
        <v>102</v>
      </c>
      <c r="B113" s="33">
        <v>474</v>
      </c>
      <c r="C113" s="33">
        <v>794</v>
      </c>
      <c r="D113" s="33">
        <v>27</v>
      </c>
      <c r="E113" s="33">
        <v>125</v>
      </c>
      <c r="F113" s="34">
        <v>557</v>
      </c>
      <c r="G113" s="34">
        <v>0</v>
      </c>
      <c r="H113" s="34">
        <v>289</v>
      </c>
      <c r="I113" s="35">
        <f>B113+C113+D113+E113-F113</f>
        <v>863</v>
      </c>
    </row>
    <row r="114" spans="1:9" s="6" customFormat="1" ht="20.25" customHeight="1">
      <c r="A114" s="44" t="s">
        <v>103</v>
      </c>
      <c r="B114" s="45">
        <v>87</v>
      </c>
      <c r="C114" s="45">
        <v>506</v>
      </c>
      <c r="D114" s="45">
        <v>102</v>
      </c>
      <c r="E114" s="45">
        <v>0</v>
      </c>
      <c r="F114" s="46">
        <v>305</v>
      </c>
      <c r="G114" s="46">
        <v>0</v>
      </c>
      <c r="H114" s="46">
        <v>47</v>
      </c>
      <c r="I114" s="104">
        <f>B114+C114+D114+E114-F114</f>
        <v>390</v>
      </c>
    </row>
    <row r="115" spans="1:9" s="6" customFormat="1" ht="20.25" customHeight="1">
      <c r="A115" s="36" t="s">
        <v>104</v>
      </c>
      <c r="B115" s="35"/>
      <c r="C115" s="35"/>
      <c r="D115" s="35"/>
      <c r="E115" s="35"/>
      <c r="F115" s="35"/>
      <c r="G115" s="35"/>
      <c r="H115" s="35"/>
      <c r="I115" s="35"/>
    </row>
    <row r="116" spans="1:9" s="6" customFormat="1" ht="20.25" customHeight="1">
      <c r="A116" s="39"/>
      <c r="B116" s="35"/>
      <c r="C116" s="35"/>
      <c r="D116" s="35"/>
      <c r="E116" s="35"/>
      <c r="F116" s="35"/>
      <c r="G116" s="35"/>
      <c r="H116" s="35"/>
      <c r="I116" s="35"/>
    </row>
    <row r="117" spans="2:9" s="6" customFormat="1" ht="20.25" customHeight="1">
      <c r="B117" s="17"/>
      <c r="C117" s="17"/>
      <c r="D117" s="17"/>
      <c r="E117" s="17"/>
      <c r="F117" s="17"/>
      <c r="G117" s="17"/>
      <c r="H117" s="17"/>
      <c r="I117" s="17"/>
    </row>
    <row r="118" spans="1:9" s="6" customFormat="1" ht="20.25" customHeight="1">
      <c r="A118" s="17"/>
      <c r="B118" s="17"/>
      <c r="C118" s="17"/>
      <c r="D118" s="17"/>
      <c r="E118" s="17"/>
      <c r="F118" s="17"/>
      <c r="G118" s="17"/>
      <c r="H118" s="17"/>
      <c r="I118" s="17"/>
    </row>
  </sheetData>
  <sheetProtection/>
  <printOptions horizontalCentered="1" verticalCentered="1"/>
  <pageMargins left="0.24" right="0" top="0.63" bottom="1" header="0.38" footer="0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="70" zoomScaleNormal="70" zoomScalePageLayoutView="0" workbookViewId="0" topLeftCell="A1">
      <selection activeCell="A3" sqref="A3"/>
    </sheetView>
  </sheetViews>
  <sheetFormatPr defaultColWidth="11.421875" defaultRowHeight="20.25" customHeight="1"/>
  <cols>
    <col min="1" max="1" width="83.8515625" style="5" customWidth="1"/>
    <col min="2" max="2" width="17.28125" style="5" bestFit="1" customWidth="1"/>
    <col min="3" max="3" width="16.28125" style="5" customWidth="1"/>
    <col min="4" max="4" width="16.7109375" style="5" customWidth="1"/>
    <col min="5" max="5" width="20.140625" style="5" customWidth="1"/>
    <col min="6" max="6" width="17.140625" style="5" customWidth="1"/>
    <col min="7" max="9" width="18.7109375" style="5" customWidth="1"/>
    <col min="10" max="16384" width="11.421875" style="48" customWidth="1"/>
  </cols>
  <sheetData>
    <row r="1" spans="1:9" ht="20.25">
      <c r="A1" s="1" t="s">
        <v>262</v>
      </c>
      <c r="B1" s="2"/>
      <c r="C1" s="3"/>
      <c r="D1" s="4"/>
      <c r="E1" s="4"/>
      <c r="F1" s="4"/>
      <c r="G1" s="4"/>
      <c r="H1" s="4"/>
      <c r="I1" s="4"/>
    </row>
    <row r="2" spans="1:9" ht="20.25" customHeight="1">
      <c r="A2" s="6"/>
      <c r="B2" s="7"/>
      <c r="C2" s="7"/>
      <c r="D2" s="7"/>
      <c r="E2" s="7"/>
      <c r="F2" s="7"/>
      <c r="G2" s="7"/>
      <c r="H2" s="7"/>
      <c r="I2" s="7"/>
    </row>
    <row r="3" spans="1:9" ht="20.25">
      <c r="A3" s="8" t="s">
        <v>106</v>
      </c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20.25" customHeight="1">
      <c r="A5" s="10"/>
      <c r="B5" s="11" t="s">
        <v>2</v>
      </c>
      <c r="C5" s="116" t="s">
        <v>107</v>
      </c>
      <c r="D5" s="116" t="s">
        <v>108</v>
      </c>
      <c r="E5" s="12" t="s">
        <v>5</v>
      </c>
      <c r="F5" s="116" t="s">
        <v>109</v>
      </c>
      <c r="G5" s="12" t="s">
        <v>7</v>
      </c>
      <c r="H5" s="12" t="s">
        <v>8</v>
      </c>
      <c r="I5" s="13" t="s">
        <v>1</v>
      </c>
    </row>
    <row r="6" spans="1:9" ht="20.25" customHeight="1">
      <c r="A6" s="14" t="s">
        <v>9</v>
      </c>
      <c r="B6" s="15">
        <v>40909</v>
      </c>
      <c r="C6" s="117"/>
      <c r="D6" s="117"/>
      <c r="E6" s="12" t="s">
        <v>12</v>
      </c>
      <c r="F6" s="117"/>
      <c r="G6" s="12" t="s">
        <v>14</v>
      </c>
      <c r="H6" s="12" t="s">
        <v>14</v>
      </c>
      <c r="I6" s="107">
        <v>41274</v>
      </c>
    </row>
    <row r="7" spans="1:9" ht="20.25" customHeight="1">
      <c r="A7" s="9"/>
      <c r="B7" s="108"/>
      <c r="C7" s="118"/>
      <c r="D7" s="118"/>
      <c r="E7" s="19" t="s">
        <v>110</v>
      </c>
      <c r="F7" s="118"/>
      <c r="G7" s="19"/>
      <c r="H7" s="19"/>
      <c r="I7" s="9"/>
    </row>
    <row r="8" spans="1:9" ht="20.25" customHeight="1">
      <c r="A8" s="20"/>
      <c r="B8" s="92"/>
      <c r="C8" s="92"/>
      <c r="D8" s="92"/>
      <c r="E8" s="92"/>
      <c r="F8" s="92"/>
      <c r="G8" s="92"/>
      <c r="H8" s="92"/>
      <c r="I8" s="100"/>
    </row>
    <row r="9" spans="1:9" ht="20.25" customHeight="1">
      <c r="A9" s="13" t="s">
        <v>15</v>
      </c>
      <c r="B9" s="23">
        <f aca="true" t="shared" si="0" ref="B9:I9">B11+B28+B46+B54+B75+B62++B89</f>
        <v>18242</v>
      </c>
      <c r="C9" s="23">
        <f t="shared" si="0"/>
        <v>48152</v>
      </c>
      <c r="D9" s="23">
        <f t="shared" si="0"/>
        <v>1308</v>
      </c>
      <c r="E9" s="23">
        <f t="shared" si="0"/>
        <v>16064</v>
      </c>
      <c r="F9" s="23">
        <f t="shared" si="0"/>
        <v>41182</v>
      </c>
      <c r="G9" s="23">
        <f t="shared" si="0"/>
        <v>0</v>
      </c>
      <c r="H9" s="23">
        <f t="shared" si="0"/>
        <v>7149</v>
      </c>
      <c r="I9" s="73">
        <f t="shared" si="0"/>
        <v>42584</v>
      </c>
    </row>
    <row r="10" spans="1:9" ht="20.25" customHeight="1">
      <c r="A10" s="28"/>
      <c r="B10" s="29"/>
      <c r="C10" s="2"/>
      <c r="D10" s="29"/>
      <c r="E10" s="2"/>
      <c r="F10" s="29"/>
      <c r="G10" s="29"/>
      <c r="H10" s="29"/>
      <c r="I10" s="2"/>
    </row>
    <row r="11" spans="1:9" ht="20.25" customHeight="1">
      <c r="A11" s="31" t="s">
        <v>111</v>
      </c>
      <c r="B11" s="23">
        <f aca="true" t="shared" si="1" ref="B11:I11">SUM(B12:B26)</f>
        <v>8028</v>
      </c>
      <c r="C11" s="23">
        <f t="shared" si="1"/>
        <v>14077</v>
      </c>
      <c r="D11" s="23">
        <f t="shared" si="1"/>
        <v>383</v>
      </c>
      <c r="E11" s="23">
        <f t="shared" si="1"/>
        <v>6580</v>
      </c>
      <c r="F11" s="23">
        <f t="shared" si="1"/>
        <v>15459</v>
      </c>
      <c r="G11" s="23">
        <f t="shared" si="1"/>
        <v>0</v>
      </c>
      <c r="H11" s="23">
        <f t="shared" si="1"/>
        <v>259</v>
      </c>
      <c r="I11" s="73">
        <f t="shared" si="1"/>
        <v>13609</v>
      </c>
    </row>
    <row r="12" spans="1:9" s="50" customFormat="1" ht="20.25" customHeight="1">
      <c r="A12" s="32" t="s">
        <v>17</v>
      </c>
      <c r="B12" s="33">
        <f>'c367'!B12</f>
        <v>813</v>
      </c>
      <c r="C12" s="33">
        <f>'c367'!C12</f>
        <v>1342</v>
      </c>
      <c r="D12" s="33">
        <f>'c367'!D12</f>
        <v>6</v>
      </c>
      <c r="E12" s="33">
        <f>'c367'!E12</f>
        <v>1044</v>
      </c>
      <c r="F12" s="33">
        <f>'c367'!F12</f>
        <v>2074</v>
      </c>
      <c r="G12" s="33">
        <f>'c367'!G12</f>
        <v>0</v>
      </c>
      <c r="H12" s="33">
        <f>'c367'!H12</f>
        <v>0</v>
      </c>
      <c r="I12" s="33">
        <f aca="true" t="shared" si="2" ref="I12:I26">B12+C12+D12+E12-F12</f>
        <v>1131</v>
      </c>
    </row>
    <row r="13" spans="1:9" s="50" customFormat="1" ht="20.25" customHeight="1">
      <c r="A13" s="32" t="s">
        <v>27</v>
      </c>
      <c r="B13" s="33">
        <f>'c367'!B22</f>
        <v>3025</v>
      </c>
      <c r="C13" s="33">
        <f>'c367'!C22</f>
        <v>4159</v>
      </c>
      <c r="D13" s="33">
        <f>'c367'!D22</f>
        <v>14</v>
      </c>
      <c r="E13" s="33">
        <f>'c367'!E22</f>
        <v>2246</v>
      </c>
      <c r="F13" s="33">
        <f>'c367'!F22</f>
        <v>5409</v>
      </c>
      <c r="G13" s="33">
        <f>'c367'!G22</f>
        <v>0</v>
      </c>
      <c r="H13" s="33">
        <f>'c367'!H22</f>
        <v>0</v>
      </c>
      <c r="I13" s="33">
        <f t="shared" si="2"/>
        <v>4035</v>
      </c>
    </row>
    <row r="14" spans="1:9" s="50" customFormat="1" ht="20.25" customHeight="1">
      <c r="A14" s="32" t="s">
        <v>29</v>
      </c>
      <c r="B14" s="33">
        <f>'c367'!B25</f>
        <v>1273</v>
      </c>
      <c r="C14" s="33">
        <f>'c367'!C25</f>
        <v>2030</v>
      </c>
      <c r="D14" s="33">
        <f>'c367'!D25</f>
        <v>3</v>
      </c>
      <c r="E14" s="33">
        <f>'c367'!E25</f>
        <v>653</v>
      </c>
      <c r="F14" s="33">
        <f>'c367'!F25</f>
        <v>2037</v>
      </c>
      <c r="G14" s="33">
        <f>'c367'!G25</f>
        <v>0</v>
      </c>
      <c r="H14" s="33">
        <f>'c367'!H25</f>
        <v>0</v>
      </c>
      <c r="I14" s="33">
        <f t="shared" si="2"/>
        <v>1922</v>
      </c>
    </row>
    <row r="15" spans="1:9" s="50" customFormat="1" ht="20.25" customHeight="1">
      <c r="A15" s="32" t="s">
        <v>30</v>
      </c>
      <c r="B15" s="33">
        <f>'c367'!B26</f>
        <v>1208</v>
      </c>
      <c r="C15" s="33">
        <f>'c367'!C26</f>
        <v>1908</v>
      </c>
      <c r="D15" s="33">
        <f>'c367'!D26</f>
        <v>0</v>
      </c>
      <c r="E15" s="33">
        <f>'c367'!E26</f>
        <v>899</v>
      </c>
      <c r="F15" s="33">
        <f>'c367'!F26</f>
        <v>2300</v>
      </c>
      <c r="G15" s="33">
        <f>'c367'!G26</f>
        <v>0</v>
      </c>
      <c r="H15" s="33">
        <f>'c367'!H26</f>
        <v>0</v>
      </c>
      <c r="I15" s="33">
        <f t="shared" si="2"/>
        <v>1715</v>
      </c>
    </row>
    <row r="16" spans="1:9" s="50" customFormat="1" ht="20.25" customHeight="1">
      <c r="A16" s="32" t="s">
        <v>89</v>
      </c>
      <c r="B16" s="33">
        <f>'c367'!B97</f>
        <v>377</v>
      </c>
      <c r="C16" s="33">
        <f>'c367'!C97</f>
        <v>1170</v>
      </c>
      <c r="D16" s="33">
        <f>'c367'!D97</f>
        <v>0</v>
      </c>
      <c r="E16" s="33">
        <f>'c367'!E97</f>
        <v>843</v>
      </c>
      <c r="F16" s="33">
        <f>'c367'!F97</f>
        <v>1342</v>
      </c>
      <c r="G16" s="33">
        <f>'c367'!G97</f>
        <v>0</v>
      </c>
      <c r="H16" s="33">
        <f>'c367'!H97</f>
        <v>0</v>
      </c>
      <c r="I16" s="33">
        <f t="shared" si="2"/>
        <v>1048</v>
      </c>
    </row>
    <row r="17" spans="1:9" s="50" customFormat="1" ht="20.25" customHeight="1">
      <c r="A17" s="32" t="s">
        <v>18</v>
      </c>
      <c r="B17" s="33">
        <f>'c367'!B13</f>
        <v>66</v>
      </c>
      <c r="C17" s="33">
        <f>'c367'!C13</f>
        <v>480</v>
      </c>
      <c r="D17" s="33">
        <f>'c367'!D13</f>
        <v>20</v>
      </c>
      <c r="E17" s="33">
        <f>'c367'!E13</f>
        <v>0</v>
      </c>
      <c r="F17" s="33">
        <f>'c367'!F13</f>
        <v>144</v>
      </c>
      <c r="G17" s="33">
        <f>'c367'!G13</f>
        <v>0</v>
      </c>
      <c r="H17" s="33">
        <f>'c367'!H13</f>
        <v>75</v>
      </c>
      <c r="I17" s="33">
        <f t="shared" si="2"/>
        <v>422</v>
      </c>
    </row>
    <row r="18" spans="1:9" s="50" customFormat="1" ht="20.25" customHeight="1">
      <c r="A18" s="32" t="s">
        <v>112</v>
      </c>
      <c r="B18" s="33">
        <f>'c367'!B27</f>
        <v>482</v>
      </c>
      <c r="C18" s="33">
        <f>'c367'!C27</f>
        <v>685</v>
      </c>
      <c r="D18" s="33">
        <f>'c367'!D27</f>
        <v>89</v>
      </c>
      <c r="E18" s="33">
        <f>'c367'!E27</f>
        <v>340</v>
      </c>
      <c r="F18" s="33">
        <f>'c367'!F27</f>
        <v>570</v>
      </c>
      <c r="G18" s="33">
        <f>'c367'!G27</f>
        <v>0</v>
      </c>
      <c r="H18" s="33">
        <f>'c367'!H27</f>
        <v>0</v>
      </c>
      <c r="I18" s="33">
        <f t="shared" si="2"/>
        <v>1026</v>
      </c>
    </row>
    <row r="19" spans="1:9" s="50" customFormat="1" ht="20.25" customHeight="1">
      <c r="A19" s="32" t="s">
        <v>113</v>
      </c>
      <c r="B19" s="33">
        <f>'c367'!B28</f>
        <v>81</v>
      </c>
      <c r="C19" s="33">
        <f>'c367'!C28</f>
        <v>150</v>
      </c>
      <c r="D19" s="33">
        <f>'c367'!D28</f>
        <v>7</v>
      </c>
      <c r="E19" s="33">
        <f>'c367'!E28</f>
        <v>101</v>
      </c>
      <c r="F19" s="33">
        <f>'c367'!F28</f>
        <v>193</v>
      </c>
      <c r="G19" s="33">
        <f>'c367'!G28</f>
        <v>0</v>
      </c>
      <c r="H19" s="33">
        <f>'c367'!H28</f>
        <v>0</v>
      </c>
      <c r="I19" s="33">
        <f t="shared" si="2"/>
        <v>146</v>
      </c>
    </row>
    <row r="20" spans="1:9" s="50" customFormat="1" ht="20.25" customHeight="1">
      <c r="A20" s="32" t="s">
        <v>21</v>
      </c>
      <c r="B20" s="33">
        <f>'c367'!B15</f>
        <v>194</v>
      </c>
      <c r="C20" s="33">
        <f>'c367'!C15</f>
        <v>19</v>
      </c>
      <c r="D20" s="33">
        <f>'c367'!D15</f>
        <v>15</v>
      </c>
      <c r="E20" s="33">
        <f>'c367'!E15</f>
        <v>0</v>
      </c>
      <c r="F20" s="33">
        <f>'c367'!F15</f>
        <v>103</v>
      </c>
      <c r="G20" s="33">
        <f>'c367'!G15</f>
        <v>0</v>
      </c>
      <c r="H20" s="33">
        <f>'c367'!H15</f>
        <v>0</v>
      </c>
      <c r="I20" s="33">
        <f t="shared" si="2"/>
        <v>125</v>
      </c>
    </row>
    <row r="21" spans="1:9" s="50" customFormat="1" ht="20.25" customHeight="1">
      <c r="A21" s="32" t="s">
        <v>22</v>
      </c>
      <c r="B21" s="33">
        <f>'c367'!B16</f>
        <v>42</v>
      </c>
      <c r="C21" s="33">
        <f>'c367'!C16</f>
        <v>856</v>
      </c>
      <c r="D21" s="33">
        <f>'c367'!D16</f>
        <v>6</v>
      </c>
      <c r="E21" s="33">
        <f>'c367'!E16</f>
        <v>340</v>
      </c>
      <c r="F21" s="33">
        <f>'c367'!F16</f>
        <v>504</v>
      </c>
      <c r="G21" s="33">
        <f>'c367'!G16</f>
        <v>0</v>
      </c>
      <c r="H21" s="33">
        <f>'c367'!H16</f>
        <v>28</v>
      </c>
      <c r="I21" s="33">
        <f t="shared" si="2"/>
        <v>740</v>
      </c>
    </row>
    <row r="22" spans="1:9" s="50" customFormat="1" ht="20.25" customHeight="1">
      <c r="A22" s="32" t="s">
        <v>20</v>
      </c>
      <c r="B22" s="33">
        <f>'c367'!B14</f>
        <v>266</v>
      </c>
      <c r="C22" s="33">
        <f>'c367'!C14</f>
        <v>578</v>
      </c>
      <c r="D22" s="33">
        <f>'c367'!D14</f>
        <v>85</v>
      </c>
      <c r="E22" s="33">
        <f>'c367'!E14</f>
        <v>7</v>
      </c>
      <c r="F22" s="33">
        <f>'c367'!F14</f>
        <v>311</v>
      </c>
      <c r="G22" s="33">
        <f>'c367'!G14</f>
        <v>0</v>
      </c>
      <c r="H22" s="33">
        <f>'c367'!H14</f>
        <v>126</v>
      </c>
      <c r="I22" s="33">
        <f t="shared" si="2"/>
        <v>625</v>
      </c>
    </row>
    <row r="23" spans="1:9" s="50" customFormat="1" ht="20.25" customHeight="1">
      <c r="A23" s="32" t="s">
        <v>114</v>
      </c>
      <c r="B23" s="33">
        <f>'c367'!B19</f>
        <v>109</v>
      </c>
      <c r="C23" s="33">
        <f>'c367'!C19</f>
        <v>348</v>
      </c>
      <c r="D23" s="33">
        <f>'c367'!D19</f>
        <v>1</v>
      </c>
      <c r="E23" s="33">
        <f>'c367'!E19</f>
        <v>79</v>
      </c>
      <c r="F23" s="33">
        <f>'c367'!F19</f>
        <v>148</v>
      </c>
      <c r="G23" s="33">
        <f>'c367'!G19</f>
        <v>0</v>
      </c>
      <c r="H23" s="33">
        <f>'c367'!H19</f>
        <v>29</v>
      </c>
      <c r="I23" s="33">
        <f t="shared" si="2"/>
        <v>389</v>
      </c>
    </row>
    <row r="24" spans="1:9" s="50" customFormat="1" ht="20.25" customHeight="1">
      <c r="A24" s="32" t="s">
        <v>115</v>
      </c>
      <c r="B24" s="33">
        <f>'c367'!B17</f>
        <v>9</v>
      </c>
      <c r="C24" s="33">
        <f>'c367'!C17</f>
        <v>125</v>
      </c>
      <c r="D24" s="33">
        <f>'c367'!D17</f>
        <v>13</v>
      </c>
      <c r="E24" s="33">
        <f>'c367'!E17</f>
        <v>28</v>
      </c>
      <c r="F24" s="33">
        <f>'c367'!F17</f>
        <v>69</v>
      </c>
      <c r="G24" s="33">
        <f>'c367'!G17</f>
        <v>0</v>
      </c>
      <c r="H24" s="33">
        <f>'c367'!H17</f>
        <v>0</v>
      </c>
      <c r="I24" s="33">
        <f t="shared" si="2"/>
        <v>106</v>
      </c>
    </row>
    <row r="25" spans="1:9" s="50" customFormat="1" ht="20.25" customHeight="1">
      <c r="A25" s="32" t="s">
        <v>116</v>
      </c>
      <c r="B25" s="33">
        <f>'c367'!B18</f>
        <v>9</v>
      </c>
      <c r="C25" s="33">
        <f>'c367'!C18</f>
        <v>73</v>
      </c>
      <c r="D25" s="33">
        <f>'c367'!D18</f>
        <v>1</v>
      </c>
      <c r="E25" s="33">
        <f>'c367'!E18</f>
        <v>0</v>
      </c>
      <c r="F25" s="33">
        <f>'c367'!F18</f>
        <v>52</v>
      </c>
      <c r="G25" s="33">
        <f>'c367'!G18</f>
        <v>0</v>
      </c>
      <c r="H25" s="33">
        <f>'c367'!H18</f>
        <v>1</v>
      </c>
      <c r="I25" s="33">
        <f t="shared" si="2"/>
        <v>31</v>
      </c>
    </row>
    <row r="26" spans="1:9" s="50" customFormat="1" ht="20.25" customHeight="1">
      <c r="A26" s="32" t="s">
        <v>117</v>
      </c>
      <c r="B26" s="33">
        <f>'c367'!B56</f>
        <v>74</v>
      </c>
      <c r="C26" s="33">
        <f>'c367'!C56</f>
        <v>154</v>
      </c>
      <c r="D26" s="33">
        <f>'c367'!D56</f>
        <v>123</v>
      </c>
      <c r="E26" s="33">
        <f>'c367'!E56</f>
        <v>0</v>
      </c>
      <c r="F26" s="33">
        <f>'c367'!F56</f>
        <v>203</v>
      </c>
      <c r="G26" s="33">
        <f>'c367'!G56</f>
        <v>0</v>
      </c>
      <c r="H26" s="33">
        <f>'c367'!H56</f>
        <v>0</v>
      </c>
      <c r="I26" s="33">
        <f t="shared" si="2"/>
        <v>148</v>
      </c>
    </row>
    <row r="27" spans="1:9" s="51" customFormat="1" ht="20.25" customHeight="1">
      <c r="A27" s="32"/>
      <c r="B27" s="33"/>
      <c r="C27" s="33"/>
      <c r="D27" s="33"/>
      <c r="E27" s="33"/>
      <c r="F27" s="33"/>
      <c r="G27" s="33"/>
      <c r="H27" s="33"/>
      <c r="I27" s="33"/>
    </row>
    <row r="28" spans="1:9" s="51" customFormat="1" ht="20.25" customHeight="1">
      <c r="A28" s="31" t="s">
        <v>118</v>
      </c>
      <c r="B28" s="25">
        <f aca="true" t="shared" si="3" ref="B28:I28">SUM(B29:B44)</f>
        <v>3743</v>
      </c>
      <c r="C28" s="25">
        <f t="shared" si="3"/>
        <v>8456</v>
      </c>
      <c r="D28" s="25">
        <f t="shared" si="3"/>
        <v>115</v>
      </c>
      <c r="E28" s="25">
        <f t="shared" si="3"/>
        <v>3434</v>
      </c>
      <c r="F28" s="25">
        <f t="shared" si="3"/>
        <v>8372</v>
      </c>
      <c r="G28" s="25">
        <f t="shared" si="3"/>
        <v>0</v>
      </c>
      <c r="H28" s="25">
        <f t="shared" si="3"/>
        <v>2645</v>
      </c>
      <c r="I28" s="25">
        <f t="shared" si="3"/>
        <v>7376</v>
      </c>
    </row>
    <row r="29" spans="1:9" s="51" customFormat="1" ht="20.25" customHeight="1">
      <c r="A29" s="42" t="s">
        <v>34</v>
      </c>
      <c r="B29" s="33">
        <f>'c367'!B31</f>
        <v>1438</v>
      </c>
      <c r="C29" s="33">
        <f>'c367'!C31</f>
        <v>3010</v>
      </c>
      <c r="D29" s="33">
        <f>'c367'!D31</f>
        <v>17</v>
      </c>
      <c r="E29" s="33">
        <f>'c367'!E31</f>
        <v>1703</v>
      </c>
      <c r="F29" s="33">
        <f>'c367'!F31</f>
        <v>3414</v>
      </c>
      <c r="G29" s="33">
        <f>'c367'!G31</f>
        <v>0</v>
      </c>
      <c r="H29" s="33">
        <f>'c367'!H31</f>
        <v>1919</v>
      </c>
      <c r="I29" s="33">
        <f aca="true" t="shared" si="4" ref="I29:I44">B29+C29+D29+E29-F29</f>
        <v>2754</v>
      </c>
    </row>
    <row r="30" spans="1:9" s="50" customFormat="1" ht="20.25" customHeight="1">
      <c r="A30" s="32" t="s">
        <v>40</v>
      </c>
      <c r="B30" s="33">
        <f>'c367'!B38</f>
        <v>659</v>
      </c>
      <c r="C30" s="33">
        <f>'c367'!C38</f>
        <v>1147</v>
      </c>
      <c r="D30" s="33">
        <f>'c367'!D38</f>
        <v>1</v>
      </c>
      <c r="E30" s="33">
        <f>'c367'!E38</f>
        <v>819</v>
      </c>
      <c r="F30" s="33">
        <f>'c367'!F38</f>
        <v>1735</v>
      </c>
      <c r="G30" s="33">
        <f>'c367'!G38</f>
        <v>0</v>
      </c>
      <c r="H30" s="33">
        <f>'c367'!H38</f>
        <v>0</v>
      </c>
      <c r="I30" s="33">
        <f t="shared" si="4"/>
        <v>891</v>
      </c>
    </row>
    <row r="31" spans="1:9" s="50" customFormat="1" ht="20.25" customHeight="1">
      <c r="A31" s="32" t="s">
        <v>47</v>
      </c>
      <c r="B31" s="33">
        <f>'c367'!B46</f>
        <v>238</v>
      </c>
      <c r="C31" s="33">
        <f>'c367'!C46</f>
        <v>481</v>
      </c>
      <c r="D31" s="33">
        <f>'c367'!D46</f>
        <v>0</v>
      </c>
      <c r="E31" s="33">
        <f>'c367'!E46</f>
        <v>131</v>
      </c>
      <c r="F31" s="33">
        <f>'c367'!F46</f>
        <v>412</v>
      </c>
      <c r="G31" s="33">
        <f>'c367'!G46</f>
        <v>0</v>
      </c>
      <c r="H31" s="33">
        <f>'c367'!H46</f>
        <v>0</v>
      </c>
      <c r="I31" s="33">
        <f t="shared" si="4"/>
        <v>438</v>
      </c>
    </row>
    <row r="32" spans="1:9" s="50" customFormat="1" ht="20.25" customHeight="1">
      <c r="A32" s="32" t="s">
        <v>46</v>
      </c>
      <c r="B32" s="33">
        <f>'c367'!B45</f>
        <v>226</v>
      </c>
      <c r="C32" s="33">
        <f>'c367'!C45</f>
        <v>1020</v>
      </c>
      <c r="D32" s="33">
        <f>'c367'!D45</f>
        <v>29</v>
      </c>
      <c r="E32" s="33">
        <f>'c367'!E45</f>
        <v>128</v>
      </c>
      <c r="F32" s="33">
        <f>'c367'!F45</f>
        <v>671</v>
      </c>
      <c r="G32" s="33">
        <f>'c367'!G45</f>
        <v>0</v>
      </c>
      <c r="H32" s="33">
        <f>'c367'!H45</f>
        <v>11</v>
      </c>
      <c r="I32" s="33">
        <f t="shared" si="4"/>
        <v>732</v>
      </c>
    </row>
    <row r="33" spans="1:9" s="50" customFormat="1" ht="20.25" customHeight="1">
      <c r="A33" s="32" t="s">
        <v>119</v>
      </c>
      <c r="B33" s="33">
        <f>'c367'!B47</f>
        <v>18</v>
      </c>
      <c r="C33" s="33">
        <f>'c367'!C47</f>
        <v>91</v>
      </c>
      <c r="D33" s="33">
        <f>'c367'!D47</f>
        <v>0</v>
      </c>
      <c r="E33" s="33">
        <f>'c367'!E47</f>
        <v>0</v>
      </c>
      <c r="F33" s="33">
        <f>'c367'!F47</f>
        <v>28</v>
      </c>
      <c r="G33" s="33">
        <f>'c367'!G47</f>
        <v>0</v>
      </c>
      <c r="H33" s="33">
        <f>'c367'!H47</f>
        <v>30</v>
      </c>
      <c r="I33" s="33">
        <f t="shared" si="4"/>
        <v>81</v>
      </c>
    </row>
    <row r="34" spans="1:9" s="50" customFormat="1" ht="20.25" customHeight="1">
      <c r="A34" s="32" t="s">
        <v>120</v>
      </c>
      <c r="B34" s="33">
        <f>'c367'!B32</f>
        <v>134</v>
      </c>
      <c r="C34" s="33">
        <f>'c367'!C32</f>
        <v>263</v>
      </c>
      <c r="D34" s="33">
        <f>'c367'!D32</f>
        <v>0</v>
      </c>
      <c r="E34" s="33">
        <f>'c367'!E32</f>
        <v>3</v>
      </c>
      <c r="F34" s="33">
        <f>'c367'!F32</f>
        <v>156</v>
      </c>
      <c r="G34" s="33">
        <f>'c367'!G32</f>
        <v>0</v>
      </c>
      <c r="H34" s="33">
        <f>'c367'!H32</f>
        <v>0</v>
      </c>
      <c r="I34" s="33">
        <f t="shared" si="4"/>
        <v>244</v>
      </c>
    </row>
    <row r="35" spans="1:9" s="50" customFormat="1" ht="20.25" customHeight="1">
      <c r="A35" s="32" t="s">
        <v>121</v>
      </c>
      <c r="B35" s="33">
        <f>'c367'!B48</f>
        <v>77</v>
      </c>
      <c r="C35" s="33">
        <f>'c367'!C48</f>
        <v>129</v>
      </c>
      <c r="D35" s="33">
        <f>'c367'!D48</f>
        <v>6</v>
      </c>
      <c r="E35" s="33">
        <f>'c367'!E48</f>
        <v>0</v>
      </c>
      <c r="F35" s="33">
        <f>'c367'!F48</f>
        <v>104</v>
      </c>
      <c r="G35" s="33">
        <f>'c367'!G48</f>
        <v>0</v>
      </c>
      <c r="H35" s="33">
        <f>'c367'!H48</f>
        <v>125</v>
      </c>
      <c r="I35" s="33">
        <f t="shared" si="4"/>
        <v>108</v>
      </c>
    </row>
    <row r="36" spans="1:9" s="50" customFormat="1" ht="20.25" customHeight="1">
      <c r="A36" s="32" t="s">
        <v>122</v>
      </c>
      <c r="B36" s="33">
        <f>'c367'!B49</f>
        <v>154</v>
      </c>
      <c r="C36" s="33">
        <f>'c367'!C49</f>
        <v>344</v>
      </c>
      <c r="D36" s="33">
        <f>'c367'!D49</f>
        <v>0</v>
      </c>
      <c r="E36" s="33">
        <f>'c367'!E49</f>
        <v>0</v>
      </c>
      <c r="F36" s="33">
        <f>'c367'!F49</f>
        <v>149</v>
      </c>
      <c r="G36" s="33">
        <f>'c367'!G49</f>
        <v>0</v>
      </c>
      <c r="H36" s="33">
        <f>'c367'!H49</f>
        <v>0</v>
      </c>
      <c r="I36" s="33">
        <f t="shared" si="4"/>
        <v>349</v>
      </c>
    </row>
    <row r="37" spans="1:9" s="50" customFormat="1" ht="20.25" customHeight="1">
      <c r="A37" s="32" t="s">
        <v>123</v>
      </c>
      <c r="B37" s="33">
        <f>'c367'!B50</f>
        <v>82</v>
      </c>
      <c r="C37" s="33">
        <f>'c367'!C50</f>
        <v>294</v>
      </c>
      <c r="D37" s="33">
        <f>'c367'!D50</f>
        <v>1</v>
      </c>
      <c r="E37" s="33">
        <f>'c367'!E50</f>
        <v>57</v>
      </c>
      <c r="F37" s="33">
        <f>'c367'!F50</f>
        <v>171</v>
      </c>
      <c r="G37" s="33">
        <f>'c367'!G50</f>
        <v>0</v>
      </c>
      <c r="H37" s="33">
        <f>'c367'!H50</f>
        <v>0</v>
      </c>
      <c r="I37" s="33">
        <f t="shared" si="4"/>
        <v>263</v>
      </c>
    </row>
    <row r="38" spans="1:9" s="50" customFormat="1" ht="20.25" customHeight="1">
      <c r="A38" s="32" t="s">
        <v>124</v>
      </c>
      <c r="B38" s="33">
        <f>'c367'!B33</f>
        <v>71</v>
      </c>
      <c r="C38" s="33">
        <f>'c367'!C33</f>
        <v>223</v>
      </c>
      <c r="D38" s="33">
        <f>'c367'!D33</f>
        <v>0</v>
      </c>
      <c r="E38" s="33">
        <f>'c367'!E33</f>
        <v>35</v>
      </c>
      <c r="F38" s="33">
        <f>'c367'!F33</f>
        <v>180</v>
      </c>
      <c r="G38" s="33">
        <f>'c367'!G33</f>
        <v>0</v>
      </c>
      <c r="H38" s="33">
        <f>'c367'!H33</f>
        <v>0</v>
      </c>
      <c r="I38" s="33">
        <f t="shared" si="4"/>
        <v>149</v>
      </c>
    </row>
    <row r="39" spans="1:9" s="50" customFormat="1" ht="20.25" customHeight="1">
      <c r="A39" s="32" t="s">
        <v>125</v>
      </c>
      <c r="B39" s="33">
        <f>'c367'!B34</f>
        <v>6</v>
      </c>
      <c r="C39" s="33">
        <f>'c367'!C34</f>
        <v>58</v>
      </c>
      <c r="D39" s="33">
        <f>'c367'!D34</f>
        <v>7</v>
      </c>
      <c r="E39" s="33">
        <f>'c367'!E34</f>
        <v>0</v>
      </c>
      <c r="F39" s="33">
        <f>'c367'!F34</f>
        <v>28</v>
      </c>
      <c r="G39" s="33">
        <f>'c367'!G34</f>
        <v>0</v>
      </c>
      <c r="H39" s="33">
        <f>'c367'!H34</f>
        <v>1</v>
      </c>
      <c r="I39" s="33">
        <f t="shared" si="4"/>
        <v>43</v>
      </c>
    </row>
    <row r="40" spans="1:9" s="50" customFormat="1" ht="20.25" customHeight="1">
      <c r="A40" s="32" t="s">
        <v>126</v>
      </c>
      <c r="B40" s="33">
        <f>'c367'!B35</f>
        <v>30</v>
      </c>
      <c r="C40" s="33">
        <f>'c367'!C35</f>
        <v>207</v>
      </c>
      <c r="D40" s="33">
        <f>'c367'!D35</f>
        <v>3</v>
      </c>
      <c r="E40" s="33">
        <f>'c367'!E35</f>
        <v>0</v>
      </c>
      <c r="F40" s="33">
        <f>'c367'!F35</f>
        <v>52</v>
      </c>
      <c r="G40" s="33">
        <f>'c367'!G35</f>
        <v>0</v>
      </c>
      <c r="H40" s="33">
        <f>'c367'!H35</f>
        <v>556</v>
      </c>
      <c r="I40" s="33">
        <f t="shared" si="4"/>
        <v>188</v>
      </c>
    </row>
    <row r="41" spans="1:9" s="50" customFormat="1" ht="20.25" customHeight="1">
      <c r="A41" s="32" t="s">
        <v>127</v>
      </c>
      <c r="B41" s="33">
        <f>'c367'!B39</f>
        <v>271</v>
      </c>
      <c r="C41" s="33">
        <f>'c367'!C39</f>
        <v>456</v>
      </c>
      <c r="D41" s="33">
        <f>'c367'!D39</f>
        <v>6</v>
      </c>
      <c r="E41" s="33">
        <f>'c367'!E39</f>
        <v>208</v>
      </c>
      <c r="F41" s="33">
        <f>'c367'!F39</f>
        <v>495</v>
      </c>
      <c r="G41" s="33">
        <f>'c367'!G39</f>
        <v>0</v>
      </c>
      <c r="H41" s="33">
        <f>'c367'!H39</f>
        <v>0</v>
      </c>
      <c r="I41" s="33">
        <f t="shared" si="4"/>
        <v>446</v>
      </c>
    </row>
    <row r="42" spans="1:9" s="50" customFormat="1" ht="20.25" customHeight="1">
      <c r="A42" s="32" t="s">
        <v>128</v>
      </c>
      <c r="B42" s="33">
        <f>'c367'!B40</f>
        <v>96</v>
      </c>
      <c r="C42" s="33">
        <f>'c367'!C40</f>
        <v>197</v>
      </c>
      <c r="D42" s="33">
        <f>'c367'!D40</f>
        <v>42</v>
      </c>
      <c r="E42" s="33">
        <f>'c367'!E40</f>
        <v>138</v>
      </c>
      <c r="F42" s="33">
        <f>'c367'!F40</f>
        <v>281</v>
      </c>
      <c r="G42" s="33">
        <f>'c367'!G40</f>
        <v>0</v>
      </c>
      <c r="H42" s="33">
        <f>'c367'!H40</f>
        <v>2</v>
      </c>
      <c r="I42" s="33">
        <f t="shared" si="4"/>
        <v>192</v>
      </c>
    </row>
    <row r="43" spans="1:9" s="50" customFormat="1" ht="20.25" customHeight="1">
      <c r="A43" s="32" t="s">
        <v>129</v>
      </c>
      <c r="B43" s="33">
        <f>'c367'!B41</f>
        <v>14</v>
      </c>
      <c r="C43" s="33">
        <f>'c367'!C41</f>
        <v>247</v>
      </c>
      <c r="D43" s="33">
        <f>'c367'!D41</f>
        <v>1</v>
      </c>
      <c r="E43" s="33">
        <f>'c367'!E41</f>
        <v>65</v>
      </c>
      <c r="F43" s="33">
        <f>'c367'!F41</f>
        <v>173</v>
      </c>
      <c r="G43" s="33">
        <f>'c367'!G41</f>
        <v>0</v>
      </c>
      <c r="H43" s="33">
        <f>'c367'!H41</f>
        <v>0</v>
      </c>
      <c r="I43" s="33">
        <f t="shared" si="4"/>
        <v>154</v>
      </c>
    </row>
    <row r="44" spans="1:9" s="50" customFormat="1" ht="20.25" customHeight="1">
      <c r="A44" s="32" t="s">
        <v>130</v>
      </c>
      <c r="B44" s="33">
        <f>'c367'!B42</f>
        <v>229</v>
      </c>
      <c r="C44" s="33">
        <f>'c367'!C42</f>
        <v>289</v>
      </c>
      <c r="D44" s="33">
        <f>'c367'!D42</f>
        <v>2</v>
      </c>
      <c r="E44" s="33">
        <f>'c367'!E42</f>
        <v>147</v>
      </c>
      <c r="F44" s="33">
        <f>'c367'!F42</f>
        <v>323</v>
      </c>
      <c r="G44" s="33">
        <f>'c367'!G42</f>
        <v>0</v>
      </c>
      <c r="H44" s="33">
        <f>'c367'!H42</f>
        <v>1</v>
      </c>
      <c r="I44" s="33">
        <f t="shared" si="4"/>
        <v>344</v>
      </c>
    </row>
    <row r="45" spans="1:9" s="50" customFormat="1" ht="20.25" customHeight="1">
      <c r="A45" s="39"/>
      <c r="B45" s="33"/>
      <c r="C45" s="33"/>
      <c r="D45" s="33"/>
      <c r="E45" s="33"/>
      <c r="F45" s="33"/>
      <c r="G45" s="33"/>
      <c r="H45" s="33"/>
      <c r="I45" s="75"/>
    </row>
    <row r="46" spans="1:9" s="50" customFormat="1" ht="20.25" customHeight="1">
      <c r="A46" s="31" t="s">
        <v>131</v>
      </c>
      <c r="B46" s="25">
        <f aca="true" t="shared" si="5" ref="B46:I46">SUM(B47:B52)</f>
        <v>1031</v>
      </c>
      <c r="C46" s="25">
        <f t="shared" si="5"/>
        <v>3740</v>
      </c>
      <c r="D46" s="25">
        <f t="shared" si="5"/>
        <v>32</v>
      </c>
      <c r="E46" s="25">
        <f t="shared" si="5"/>
        <v>1562</v>
      </c>
      <c r="F46" s="25">
        <f t="shared" si="5"/>
        <v>3059</v>
      </c>
      <c r="G46" s="25">
        <f t="shared" si="5"/>
        <v>0</v>
      </c>
      <c r="H46" s="25">
        <f t="shared" si="5"/>
        <v>71</v>
      </c>
      <c r="I46" s="25">
        <f t="shared" si="5"/>
        <v>3306</v>
      </c>
    </row>
    <row r="47" spans="1:9" s="50" customFormat="1" ht="20.25" customHeight="1">
      <c r="A47" s="32" t="s">
        <v>53</v>
      </c>
      <c r="B47" s="33">
        <f>'c367'!B53</f>
        <v>324</v>
      </c>
      <c r="C47" s="33">
        <f>'c367'!C53</f>
        <v>1636</v>
      </c>
      <c r="D47" s="33">
        <f>'c367'!D53</f>
        <v>10</v>
      </c>
      <c r="E47" s="33">
        <f>'c367'!E53</f>
        <v>1012</v>
      </c>
      <c r="F47" s="33">
        <f>'c367'!F53</f>
        <v>1604</v>
      </c>
      <c r="G47" s="33">
        <f>'c367'!G53</f>
        <v>0</v>
      </c>
      <c r="H47" s="33">
        <f>'c367'!H53</f>
        <v>31</v>
      </c>
      <c r="I47" s="33">
        <f aca="true" t="shared" si="6" ref="I47:I52">B47+C47+D47+E47-F47</f>
        <v>1378</v>
      </c>
    </row>
    <row r="48" spans="1:9" s="50" customFormat="1" ht="20.25" customHeight="1">
      <c r="A48" s="32" t="s">
        <v>54</v>
      </c>
      <c r="B48" s="33">
        <f>'c367'!B54</f>
        <v>351</v>
      </c>
      <c r="C48" s="33">
        <f>'c367'!C54</f>
        <v>826</v>
      </c>
      <c r="D48" s="33">
        <f>'c367'!D54</f>
        <v>1</v>
      </c>
      <c r="E48" s="33">
        <f>'c367'!E54</f>
        <v>464</v>
      </c>
      <c r="F48" s="33">
        <f>'c367'!F54</f>
        <v>1042</v>
      </c>
      <c r="G48" s="33">
        <f>'c367'!G54</f>
        <v>0</v>
      </c>
      <c r="H48" s="33">
        <f>'c367'!H54</f>
        <v>0</v>
      </c>
      <c r="I48" s="33">
        <f t="shared" si="6"/>
        <v>600</v>
      </c>
    </row>
    <row r="49" spans="1:9" s="50" customFormat="1" ht="20.25" customHeight="1">
      <c r="A49" s="32" t="s">
        <v>55</v>
      </c>
      <c r="B49" s="33">
        <f>'c367'!B55</f>
        <v>253</v>
      </c>
      <c r="C49" s="33">
        <f>'c367'!C55</f>
        <v>683</v>
      </c>
      <c r="D49" s="33">
        <f>'c367'!D55</f>
        <v>0</v>
      </c>
      <c r="E49" s="33">
        <f>'c367'!E55</f>
        <v>0</v>
      </c>
      <c r="F49" s="33">
        <f>'c367'!F55</f>
        <v>205</v>
      </c>
      <c r="G49" s="33">
        <f>'c367'!G55</f>
        <v>0</v>
      </c>
      <c r="H49" s="33">
        <f>'c367'!H55</f>
        <v>0</v>
      </c>
      <c r="I49" s="33">
        <f t="shared" si="6"/>
        <v>731</v>
      </c>
    </row>
    <row r="50" spans="1:9" s="50" customFormat="1" ht="20.25" customHeight="1">
      <c r="A50" s="32" t="s">
        <v>132</v>
      </c>
      <c r="B50" s="33">
        <f>'c367'!B57</f>
        <v>63</v>
      </c>
      <c r="C50" s="33">
        <f>'c367'!C57</f>
        <v>412</v>
      </c>
      <c r="D50" s="33">
        <f>'c367'!D57</f>
        <v>3</v>
      </c>
      <c r="E50" s="33">
        <f>'c367'!E57</f>
        <v>0</v>
      </c>
      <c r="F50" s="33">
        <f>'c367'!F57</f>
        <v>63</v>
      </c>
      <c r="G50" s="33">
        <f>'c367'!G57</f>
        <v>0</v>
      </c>
      <c r="H50" s="33">
        <f>'c367'!H57</f>
        <v>0</v>
      </c>
      <c r="I50" s="33">
        <f t="shared" si="6"/>
        <v>415</v>
      </c>
    </row>
    <row r="51" spans="1:9" s="51" customFormat="1" ht="20.25" customHeight="1">
      <c r="A51" s="32" t="s">
        <v>133</v>
      </c>
      <c r="B51" s="33">
        <f>'c367'!B58</f>
        <v>33</v>
      </c>
      <c r="C51" s="33">
        <f>'c367'!C58</f>
        <v>77</v>
      </c>
      <c r="D51" s="33">
        <f>'c367'!D58</f>
        <v>14</v>
      </c>
      <c r="E51" s="33">
        <f>'c367'!E58</f>
        <v>0</v>
      </c>
      <c r="F51" s="33">
        <f>'c367'!F58</f>
        <v>43</v>
      </c>
      <c r="G51" s="33">
        <f>'c367'!G58</f>
        <v>0</v>
      </c>
      <c r="H51" s="33">
        <f>'c367'!H58</f>
        <v>0</v>
      </c>
      <c r="I51" s="33">
        <f t="shared" si="6"/>
        <v>81</v>
      </c>
    </row>
    <row r="52" spans="1:9" s="50" customFormat="1" ht="20.25" customHeight="1">
      <c r="A52" s="32" t="s">
        <v>134</v>
      </c>
      <c r="B52" s="33">
        <f>'c367'!B59</f>
        <v>7</v>
      </c>
      <c r="C52" s="33">
        <f>'c367'!C59</f>
        <v>106</v>
      </c>
      <c r="D52" s="33">
        <f>'c367'!D59</f>
        <v>4</v>
      </c>
      <c r="E52" s="33">
        <f>'c367'!E59</f>
        <v>86</v>
      </c>
      <c r="F52" s="33">
        <f>'c367'!F59</f>
        <v>102</v>
      </c>
      <c r="G52" s="33">
        <f>'c367'!G59</f>
        <v>0</v>
      </c>
      <c r="H52" s="33">
        <f>'c367'!H59</f>
        <v>40</v>
      </c>
      <c r="I52" s="33">
        <f t="shared" si="6"/>
        <v>101</v>
      </c>
    </row>
    <row r="53" spans="1:9" s="50" customFormat="1" ht="20.25" customHeight="1">
      <c r="A53" s="39"/>
      <c r="B53" s="33"/>
      <c r="C53" s="33"/>
      <c r="D53" s="33"/>
      <c r="E53" s="33"/>
      <c r="F53" s="33"/>
      <c r="G53" s="33"/>
      <c r="H53" s="33"/>
      <c r="I53" s="75"/>
    </row>
    <row r="54" spans="1:9" s="50" customFormat="1" ht="20.25" customHeight="1">
      <c r="A54" s="31" t="s">
        <v>135</v>
      </c>
      <c r="B54" s="25">
        <f aca="true" t="shared" si="7" ref="B54:I54">SUM(B55:B60)</f>
        <v>1017</v>
      </c>
      <c r="C54" s="25">
        <f t="shared" si="7"/>
        <v>4946</v>
      </c>
      <c r="D54" s="25">
        <f t="shared" si="7"/>
        <v>28</v>
      </c>
      <c r="E54" s="25">
        <f t="shared" si="7"/>
        <v>749</v>
      </c>
      <c r="F54" s="25">
        <f t="shared" si="7"/>
        <v>2858</v>
      </c>
      <c r="G54" s="25">
        <f t="shared" si="7"/>
        <v>0</v>
      </c>
      <c r="H54" s="25">
        <f t="shared" si="7"/>
        <v>63</v>
      </c>
      <c r="I54" s="25">
        <f t="shared" si="7"/>
        <v>3882</v>
      </c>
    </row>
    <row r="55" spans="1:9" s="50" customFormat="1" ht="20.25" customHeight="1">
      <c r="A55" s="32" t="s">
        <v>61</v>
      </c>
      <c r="B55" s="33">
        <f>'c367'!B62</f>
        <v>250</v>
      </c>
      <c r="C55" s="33">
        <f>'c367'!C62</f>
        <v>2379</v>
      </c>
      <c r="D55" s="33">
        <f>'c367'!D62</f>
        <v>4</v>
      </c>
      <c r="E55" s="33">
        <f>'c367'!E62</f>
        <v>482</v>
      </c>
      <c r="F55" s="33">
        <f>'c367'!F62</f>
        <v>1562</v>
      </c>
      <c r="G55" s="33">
        <f>'c367'!G62</f>
        <v>0</v>
      </c>
      <c r="H55" s="33">
        <f>'c367'!H62</f>
        <v>0</v>
      </c>
      <c r="I55" s="33">
        <f aca="true" t="shared" si="8" ref="I55:I60">B55+C55+D55+E55-F55</f>
        <v>1553</v>
      </c>
    </row>
    <row r="56" spans="1:9" s="50" customFormat="1" ht="20.25" customHeight="1">
      <c r="A56" s="32" t="s">
        <v>62</v>
      </c>
      <c r="B56" s="33">
        <f>'c367'!B63</f>
        <v>149</v>
      </c>
      <c r="C56" s="33">
        <f>'c367'!C63</f>
        <v>853</v>
      </c>
      <c r="D56" s="33">
        <f>'c367'!D63</f>
        <v>0</v>
      </c>
      <c r="E56" s="33">
        <f>'c367'!E63</f>
        <v>99</v>
      </c>
      <c r="F56" s="33">
        <f>'c367'!F63</f>
        <v>412</v>
      </c>
      <c r="G56" s="33">
        <f>'c367'!G63</f>
        <v>0</v>
      </c>
      <c r="H56" s="33">
        <f>'c367'!H63</f>
        <v>18</v>
      </c>
      <c r="I56" s="33">
        <f t="shared" si="8"/>
        <v>689</v>
      </c>
    </row>
    <row r="57" spans="1:9" s="50" customFormat="1" ht="20.25" customHeight="1">
      <c r="A57" s="32" t="s">
        <v>136</v>
      </c>
      <c r="B57" s="33">
        <f>'c367'!B64</f>
        <v>45</v>
      </c>
      <c r="C57" s="33">
        <f>'c367'!C64</f>
        <v>375</v>
      </c>
      <c r="D57" s="33">
        <f>'c367'!D64</f>
        <v>1</v>
      </c>
      <c r="E57" s="33">
        <f>'c367'!E64</f>
        <v>31</v>
      </c>
      <c r="F57" s="33">
        <f>'c367'!F64</f>
        <v>110</v>
      </c>
      <c r="G57" s="33">
        <f>'c367'!G64</f>
        <v>0</v>
      </c>
      <c r="H57" s="33">
        <f>'c367'!H64</f>
        <v>19</v>
      </c>
      <c r="I57" s="33">
        <f t="shared" si="8"/>
        <v>342</v>
      </c>
    </row>
    <row r="58" spans="1:9" s="50" customFormat="1" ht="20.25" customHeight="1">
      <c r="A58" s="32" t="s">
        <v>137</v>
      </c>
      <c r="B58" s="33">
        <f>'c367'!B65</f>
        <v>192</v>
      </c>
      <c r="C58" s="33">
        <f>'c367'!C65</f>
        <v>550</v>
      </c>
      <c r="D58" s="33">
        <f>'c367'!D65</f>
        <v>0</v>
      </c>
      <c r="E58" s="33">
        <f>'c367'!E65</f>
        <v>0</v>
      </c>
      <c r="F58" s="33">
        <f>'c367'!F65</f>
        <v>286</v>
      </c>
      <c r="G58" s="33">
        <f>'c367'!G65</f>
        <v>0</v>
      </c>
      <c r="H58" s="33">
        <f>'c367'!H65</f>
        <v>26</v>
      </c>
      <c r="I58" s="33">
        <f t="shared" si="8"/>
        <v>456</v>
      </c>
    </row>
    <row r="59" spans="1:9" s="50" customFormat="1" ht="20.25" customHeight="1">
      <c r="A59" s="32" t="s">
        <v>138</v>
      </c>
      <c r="B59" s="33">
        <f>'c367'!B66</f>
        <v>72</v>
      </c>
      <c r="C59" s="33">
        <f>'c367'!C66</f>
        <v>211</v>
      </c>
      <c r="D59" s="33">
        <f>'c367'!D66</f>
        <v>23</v>
      </c>
      <c r="E59" s="33">
        <f>'c367'!E66</f>
        <v>2</v>
      </c>
      <c r="F59" s="33">
        <f>'c367'!F66</f>
        <v>100</v>
      </c>
      <c r="G59" s="33">
        <f>'c367'!G66</f>
        <v>0</v>
      </c>
      <c r="H59" s="33">
        <f>'c367'!H66</f>
        <v>0</v>
      </c>
      <c r="I59" s="33">
        <f t="shared" si="8"/>
        <v>208</v>
      </c>
    </row>
    <row r="60" spans="1:9" s="50" customFormat="1" ht="20.25" customHeight="1">
      <c r="A60" s="32" t="s">
        <v>139</v>
      </c>
      <c r="B60" s="33">
        <f>'c367'!B67</f>
        <v>309</v>
      </c>
      <c r="C60" s="33">
        <f>'c367'!C67</f>
        <v>578</v>
      </c>
      <c r="D60" s="33">
        <f>'c367'!D67</f>
        <v>0</v>
      </c>
      <c r="E60" s="33">
        <f>'c367'!E67</f>
        <v>135</v>
      </c>
      <c r="F60" s="33">
        <f>'c367'!F67</f>
        <v>388</v>
      </c>
      <c r="G60" s="33">
        <f>'c367'!G67</f>
        <v>0</v>
      </c>
      <c r="H60" s="33">
        <f>'c367'!H67</f>
        <v>0</v>
      </c>
      <c r="I60" s="33">
        <f t="shared" si="8"/>
        <v>634</v>
      </c>
    </row>
    <row r="61" spans="1:9" s="50" customFormat="1" ht="20.25" customHeight="1">
      <c r="A61" s="39"/>
      <c r="B61" s="33"/>
      <c r="C61" s="33"/>
      <c r="D61" s="33"/>
      <c r="E61" s="33"/>
      <c r="F61" s="33"/>
      <c r="G61" s="33"/>
      <c r="H61" s="33"/>
      <c r="I61" s="33"/>
    </row>
    <row r="62" spans="1:9" s="50" customFormat="1" ht="20.25" customHeight="1">
      <c r="A62" s="31" t="s">
        <v>140</v>
      </c>
      <c r="B62" s="25">
        <f aca="true" t="shared" si="9" ref="B62:I62">SUM(B63:B73)</f>
        <v>1466</v>
      </c>
      <c r="C62" s="25">
        <f t="shared" si="9"/>
        <v>5242</v>
      </c>
      <c r="D62" s="25">
        <f t="shared" si="9"/>
        <v>363</v>
      </c>
      <c r="E62" s="25">
        <f t="shared" si="9"/>
        <v>1183</v>
      </c>
      <c r="F62" s="25">
        <f t="shared" si="9"/>
        <v>3707</v>
      </c>
      <c r="G62" s="25">
        <f t="shared" si="9"/>
        <v>0</v>
      </c>
      <c r="H62" s="25">
        <f t="shared" si="9"/>
        <v>2626</v>
      </c>
      <c r="I62" s="25">
        <f t="shared" si="9"/>
        <v>4547</v>
      </c>
    </row>
    <row r="63" spans="1:9" s="50" customFormat="1" ht="20.25" customHeight="1">
      <c r="A63" s="32" t="s">
        <v>68</v>
      </c>
      <c r="B63" s="33">
        <f>'c367'!B70</f>
        <v>265</v>
      </c>
      <c r="C63" s="33">
        <f>'c367'!C70</f>
        <v>1205</v>
      </c>
      <c r="D63" s="33">
        <f>'c367'!D70</f>
        <v>129</v>
      </c>
      <c r="E63" s="33">
        <f>'c367'!E70</f>
        <v>230</v>
      </c>
      <c r="F63" s="33">
        <f>'c367'!F70</f>
        <v>785</v>
      </c>
      <c r="G63" s="33">
        <f>'c367'!G70</f>
        <v>0</v>
      </c>
      <c r="H63" s="33">
        <f>'c367'!H70</f>
        <v>0</v>
      </c>
      <c r="I63" s="33">
        <f aca="true" t="shared" si="10" ref="I63:I73">B63+C63+D63+E63-F63</f>
        <v>1044</v>
      </c>
    </row>
    <row r="64" spans="1:9" s="50" customFormat="1" ht="20.25" customHeight="1">
      <c r="A64" s="5" t="s">
        <v>69</v>
      </c>
      <c r="B64" s="33">
        <f>'c367'!B71</f>
        <v>126</v>
      </c>
      <c r="C64" s="33">
        <f>'c367'!C71</f>
        <v>504</v>
      </c>
      <c r="D64" s="33">
        <f>'c367'!D71</f>
        <v>195</v>
      </c>
      <c r="E64" s="33">
        <f>'c367'!E71</f>
        <v>121</v>
      </c>
      <c r="F64" s="33">
        <f>'c367'!F71</f>
        <v>556</v>
      </c>
      <c r="G64" s="33">
        <f>'c367'!G71</f>
        <v>0</v>
      </c>
      <c r="H64" s="33">
        <f>'c367'!H71</f>
        <v>0</v>
      </c>
      <c r="I64" s="33">
        <f t="shared" si="10"/>
        <v>390</v>
      </c>
    </row>
    <row r="65" spans="1:9" s="50" customFormat="1" ht="20.25" customHeight="1">
      <c r="A65" s="32" t="s">
        <v>75</v>
      </c>
      <c r="B65" s="33">
        <f>'c367'!B78</f>
        <v>209</v>
      </c>
      <c r="C65" s="33">
        <f>'c367'!C78</f>
        <v>958</v>
      </c>
      <c r="D65" s="33">
        <f>'c367'!D78</f>
        <v>5</v>
      </c>
      <c r="E65" s="33">
        <f>'c367'!E78</f>
        <v>381</v>
      </c>
      <c r="F65" s="33">
        <f>'c367'!F78</f>
        <v>742</v>
      </c>
      <c r="G65" s="33">
        <f>'c367'!G78</f>
        <v>0</v>
      </c>
      <c r="H65" s="33">
        <f>'c367'!H78</f>
        <v>77</v>
      </c>
      <c r="I65" s="33">
        <f t="shared" si="10"/>
        <v>811</v>
      </c>
    </row>
    <row r="66" spans="1:9" ht="20.25" customHeight="1">
      <c r="A66" s="32" t="s">
        <v>76</v>
      </c>
      <c r="B66" s="33">
        <f>'c367'!B79</f>
        <v>559</v>
      </c>
      <c r="C66" s="33">
        <f>'c367'!C79</f>
        <v>1072</v>
      </c>
      <c r="D66" s="33">
        <f>'c367'!D79</f>
        <v>31</v>
      </c>
      <c r="E66" s="33">
        <f>'c367'!E79</f>
        <v>101</v>
      </c>
      <c r="F66" s="33">
        <f>'c367'!F79</f>
        <v>710</v>
      </c>
      <c r="G66" s="33">
        <f>'c367'!G79</f>
        <v>0</v>
      </c>
      <c r="H66" s="33">
        <f>'c367'!H79</f>
        <v>2467</v>
      </c>
      <c r="I66" s="33">
        <f t="shared" si="10"/>
        <v>1053</v>
      </c>
    </row>
    <row r="67" spans="1:9" s="50" customFormat="1" ht="20.25" customHeight="1">
      <c r="A67" s="32" t="s">
        <v>141</v>
      </c>
      <c r="B67" s="33">
        <f>'c367'!B72</f>
        <v>66</v>
      </c>
      <c r="C67" s="33">
        <f>'c367'!C72</f>
        <v>233</v>
      </c>
      <c r="D67" s="33">
        <f>'c367'!D72</f>
        <v>0</v>
      </c>
      <c r="E67" s="33">
        <f>'c367'!E72</f>
        <v>0</v>
      </c>
      <c r="F67" s="33">
        <f>'c367'!F72</f>
        <v>129</v>
      </c>
      <c r="G67" s="33">
        <f>'c367'!G72</f>
        <v>0</v>
      </c>
      <c r="H67" s="33">
        <f>'c367'!H72</f>
        <v>0</v>
      </c>
      <c r="I67" s="33">
        <f t="shared" si="10"/>
        <v>170</v>
      </c>
    </row>
    <row r="68" spans="1:9" s="50" customFormat="1" ht="20.25" customHeight="1">
      <c r="A68" s="32" t="s">
        <v>71</v>
      </c>
      <c r="B68" s="33">
        <f>'c367'!B73</f>
        <v>19</v>
      </c>
      <c r="C68" s="33">
        <f>'c367'!C73</f>
        <v>217</v>
      </c>
      <c r="D68" s="33">
        <f>'c367'!D73</f>
        <v>1</v>
      </c>
      <c r="E68" s="33">
        <f>'c367'!E73</f>
        <v>32</v>
      </c>
      <c r="F68" s="33">
        <f>'c367'!F73</f>
        <v>91</v>
      </c>
      <c r="G68" s="33">
        <f>'c367'!G73</f>
        <v>0</v>
      </c>
      <c r="H68" s="33">
        <f>'c367'!H73</f>
        <v>0</v>
      </c>
      <c r="I68" s="33">
        <f t="shared" si="10"/>
        <v>178</v>
      </c>
    </row>
    <row r="69" spans="1:9" s="50" customFormat="1" ht="20.25" customHeight="1">
      <c r="A69" s="32" t="s">
        <v>72</v>
      </c>
      <c r="B69" s="33">
        <f>'c367'!B74</f>
        <v>39</v>
      </c>
      <c r="C69" s="33">
        <f>'c367'!C74</f>
        <v>180</v>
      </c>
      <c r="D69" s="33">
        <f>'c367'!D74</f>
        <v>1</v>
      </c>
      <c r="E69" s="33">
        <f>'c367'!E74</f>
        <v>58</v>
      </c>
      <c r="F69" s="33">
        <f>'c367'!F74</f>
        <v>155</v>
      </c>
      <c r="G69" s="33">
        <f>'c367'!G74</f>
        <v>0</v>
      </c>
      <c r="H69" s="33">
        <f>'c367'!H74</f>
        <v>57</v>
      </c>
      <c r="I69" s="33">
        <f t="shared" si="10"/>
        <v>123</v>
      </c>
    </row>
    <row r="70" spans="1:9" s="50" customFormat="1" ht="20.25" customHeight="1">
      <c r="A70" s="32" t="s">
        <v>142</v>
      </c>
      <c r="B70" s="33">
        <f>'c367'!B75</f>
        <v>51</v>
      </c>
      <c r="C70" s="33">
        <f>'c367'!C75</f>
        <v>210</v>
      </c>
      <c r="D70" s="33">
        <f>'c367'!D75</f>
        <v>0</v>
      </c>
      <c r="E70" s="33">
        <f>'c367'!E75</f>
        <v>117</v>
      </c>
      <c r="F70" s="33">
        <f>'c367'!F75</f>
        <v>199</v>
      </c>
      <c r="G70" s="33">
        <f>'c367'!G75</f>
        <v>0</v>
      </c>
      <c r="H70" s="33">
        <f>'c367'!H75</f>
        <v>0</v>
      </c>
      <c r="I70" s="33">
        <f t="shared" si="10"/>
        <v>179</v>
      </c>
    </row>
    <row r="71" spans="1:9" s="51" customFormat="1" ht="20.25" customHeight="1">
      <c r="A71" s="32" t="s">
        <v>143</v>
      </c>
      <c r="B71" s="33">
        <f>'c367'!B80</f>
        <v>12</v>
      </c>
      <c r="C71" s="33">
        <f>'c367'!C80</f>
        <v>75</v>
      </c>
      <c r="D71" s="33">
        <f>'c367'!D80</f>
        <v>0</v>
      </c>
      <c r="E71" s="33">
        <f>'c367'!E80</f>
        <v>0</v>
      </c>
      <c r="F71" s="33">
        <f>'c367'!F80</f>
        <v>34</v>
      </c>
      <c r="G71" s="33">
        <f>'c367'!G80</f>
        <v>0</v>
      </c>
      <c r="H71" s="33">
        <f>'c367'!H80</f>
        <v>22</v>
      </c>
      <c r="I71" s="33">
        <f t="shared" si="10"/>
        <v>53</v>
      </c>
    </row>
    <row r="72" spans="1:9" s="50" customFormat="1" ht="20.25" customHeight="1">
      <c r="A72" s="32" t="s">
        <v>144</v>
      </c>
      <c r="B72" s="33">
        <f>'c367'!B81</f>
        <v>114</v>
      </c>
      <c r="C72" s="33">
        <f>'c367'!C81</f>
        <v>550</v>
      </c>
      <c r="D72" s="33">
        <f>'c367'!D81</f>
        <v>1</v>
      </c>
      <c r="E72" s="33">
        <f>'c367'!E81</f>
        <v>139</v>
      </c>
      <c r="F72" s="33">
        <f>'c367'!F81</f>
        <v>292</v>
      </c>
      <c r="G72" s="33">
        <f>'c367'!G81</f>
        <v>0</v>
      </c>
      <c r="H72" s="33">
        <f>'c367'!H81</f>
        <v>3</v>
      </c>
      <c r="I72" s="33">
        <f t="shared" si="10"/>
        <v>512</v>
      </c>
    </row>
    <row r="73" spans="1:9" s="50" customFormat="1" ht="20.25" customHeight="1">
      <c r="A73" s="32" t="s">
        <v>79</v>
      </c>
      <c r="B73" s="33">
        <f>'c367'!B82</f>
        <v>6</v>
      </c>
      <c r="C73" s="33">
        <f>'c367'!C82</f>
        <v>38</v>
      </c>
      <c r="D73" s="33">
        <f>'c367'!D82</f>
        <v>0</v>
      </c>
      <c r="E73" s="33">
        <f>'c367'!E82</f>
        <v>4</v>
      </c>
      <c r="F73" s="33">
        <f>'c367'!F82</f>
        <v>14</v>
      </c>
      <c r="G73" s="33">
        <f>'c367'!G82</f>
        <v>0</v>
      </c>
      <c r="H73" s="33">
        <f>'c367'!H82</f>
        <v>0</v>
      </c>
      <c r="I73" s="33">
        <f t="shared" si="10"/>
        <v>34</v>
      </c>
    </row>
    <row r="74" spans="1:9" s="50" customFormat="1" ht="20.25" customHeight="1">
      <c r="A74" s="39"/>
      <c r="B74" s="33"/>
      <c r="C74" s="33"/>
      <c r="D74" s="33"/>
      <c r="E74" s="33"/>
      <c r="F74" s="33"/>
      <c r="G74" s="33"/>
      <c r="H74" s="33"/>
      <c r="I74" s="75"/>
    </row>
    <row r="75" spans="1:9" s="50" customFormat="1" ht="20.25" customHeight="1">
      <c r="A75" s="31" t="s">
        <v>145</v>
      </c>
      <c r="B75" s="25">
        <f aca="true" t="shared" si="11" ref="B75:I75">SUM(B76:B87)</f>
        <v>1282</v>
      </c>
      <c r="C75" s="25">
        <f t="shared" si="11"/>
        <v>6882</v>
      </c>
      <c r="D75" s="25">
        <f t="shared" si="11"/>
        <v>159</v>
      </c>
      <c r="E75" s="25">
        <f t="shared" si="11"/>
        <v>1234</v>
      </c>
      <c r="F75" s="25">
        <f t="shared" si="11"/>
        <v>4150</v>
      </c>
      <c r="G75" s="25">
        <f t="shared" si="11"/>
        <v>0</v>
      </c>
      <c r="H75" s="25">
        <f t="shared" si="11"/>
        <v>1017</v>
      </c>
      <c r="I75" s="25">
        <f t="shared" si="11"/>
        <v>5407</v>
      </c>
    </row>
    <row r="76" spans="1:9" s="51" customFormat="1" ht="20.25" customHeight="1">
      <c r="A76" s="32" t="s">
        <v>82</v>
      </c>
      <c r="B76" s="33">
        <f>'c367'!B89</f>
        <v>239</v>
      </c>
      <c r="C76" s="33">
        <f>'c367'!C89</f>
        <v>1929</v>
      </c>
      <c r="D76" s="33">
        <f>'c367'!D89</f>
        <v>4</v>
      </c>
      <c r="E76" s="33">
        <f>'c367'!E89</f>
        <v>476</v>
      </c>
      <c r="F76" s="33">
        <f>'c367'!F89</f>
        <v>1157</v>
      </c>
      <c r="G76" s="33">
        <f>'c367'!G89</f>
        <v>0</v>
      </c>
      <c r="H76" s="33">
        <f>'c367'!H89</f>
        <v>925</v>
      </c>
      <c r="I76" s="33">
        <f aca="true" t="shared" si="12" ref="I76:I87">B76+C76+D76+E76-F76</f>
        <v>1491</v>
      </c>
    </row>
    <row r="77" spans="1:9" s="51" customFormat="1" ht="20.25" customHeight="1">
      <c r="A77" s="32" t="s">
        <v>83</v>
      </c>
      <c r="B77" s="33">
        <f>'c367'!B90</f>
        <v>84</v>
      </c>
      <c r="C77" s="33">
        <f>'c367'!C90</f>
        <v>632</v>
      </c>
      <c r="D77" s="33">
        <f>'c367'!D90</f>
        <v>1</v>
      </c>
      <c r="E77" s="33">
        <f>'c367'!E90</f>
        <v>330</v>
      </c>
      <c r="F77" s="33">
        <f>'c367'!F90</f>
        <v>550</v>
      </c>
      <c r="G77" s="33">
        <f>'c367'!G90</f>
        <v>0</v>
      </c>
      <c r="H77" s="33">
        <f>'c367'!H90</f>
        <v>18</v>
      </c>
      <c r="I77" s="33">
        <f t="shared" si="12"/>
        <v>497</v>
      </c>
    </row>
    <row r="78" spans="1:9" s="51" customFormat="1" ht="20.25" customHeight="1">
      <c r="A78" s="32" t="s">
        <v>93</v>
      </c>
      <c r="B78" s="33">
        <f>'c367'!B102</f>
        <v>209</v>
      </c>
      <c r="C78" s="33">
        <f>'c367'!C102</f>
        <v>843</v>
      </c>
      <c r="D78" s="33">
        <f>'c367'!D102</f>
        <v>4</v>
      </c>
      <c r="E78" s="33">
        <f>'c367'!E102</f>
        <v>82</v>
      </c>
      <c r="F78" s="33">
        <f>'c367'!F102</f>
        <v>532</v>
      </c>
      <c r="G78" s="33">
        <f>'c367'!G102</f>
        <v>0</v>
      </c>
      <c r="H78" s="33">
        <f>'c367'!H102</f>
        <v>0</v>
      </c>
      <c r="I78" s="33">
        <f t="shared" si="12"/>
        <v>606</v>
      </c>
    </row>
    <row r="79" spans="1:9" s="51" customFormat="1" ht="20.25" customHeight="1">
      <c r="A79" s="32" t="s">
        <v>94</v>
      </c>
      <c r="B79" s="33">
        <f>'c367'!B103</f>
        <v>88</v>
      </c>
      <c r="C79" s="33">
        <f>'c367'!C103</f>
        <v>364</v>
      </c>
      <c r="D79" s="33">
        <f>'c367'!D103</f>
        <v>0</v>
      </c>
      <c r="E79" s="33">
        <f>'c367'!E103</f>
        <v>0</v>
      </c>
      <c r="F79" s="33">
        <f>'c367'!F103</f>
        <v>134</v>
      </c>
      <c r="G79" s="33">
        <f>'c367'!G103</f>
        <v>0</v>
      </c>
      <c r="H79" s="33">
        <f>'c367'!H103</f>
        <v>0</v>
      </c>
      <c r="I79" s="33">
        <f t="shared" si="12"/>
        <v>318</v>
      </c>
    </row>
    <row r="80" spans="1:9" s="50" customFormat="1" ht="20.25" customHeight="1">
      <c r="A80" s="32" t="s">
        <v>92</v>
      </c>
      <c r="B80" s="33">
        <f>'c367'!B101</f>
        <v>363</v>
      </c>
      <c r="C80" s="33">
        <f>'c367'!C101</f>
        <v>1109</v>
      </c>
      <c r="D80" s="33">
        <f>'c367'!D101</f>
        <v>117</v>
      </c>
      <c r="E80" s="33">
        <f>'c367'!E101</f>
        <v>132</v>
      </c>
      <c r="F80" s="33">
        <f>'c367'!F101</f>
        <v>738</v>
      </c>
      <c r="G80" s="33">
        <f>'c367'!G101</f>
        <v>0</v>
      </c>
      <c r="H80" s="33">
        <f>'c367'!H101</f>
        <v>0</v>
      </c>
      <c r="I80" s="33">
        <f t="shared" si="12"/>
        <v>983</v>
      </c>
    </row>
    <row r="81" spans="1:9" s="50" customFormat="1" ht="20.25" customHeight="1">
      <c r="A81" s="32" t="s">
        <v>146</v>
      </c>
      <c r="B81" s="33">
        <f>'c367'!B91</f>
        <v>60</v>
      </c>
      <c r="C81" s="33">
        <f>'c367'!C91</f>
        <v>352</v>
      </c>
      <c r="D81" s="33">
        <f>'c367'!D91</f>
        <v>1</v>
      </c>
      <c r="E81" s="33">
        <f>'c367'!E91</f>
        <v>139</v>
      </c>
      <c r="F81" s="33">
        <f>'c367'!F91</f>
        <v>275</v>
      </c>
      <c r="G81" s="33">
        <f>'c367'!G91</f>
        <v>0</v>
      </c>
      <c r="H81" s="33">
        <f>'c367'!H91</f>
        <v>41</v>
      </c>
      <c r="I81" s="33">
        <f t="shared" si="12"/>
        <v>277</v>
      </c>
    </row>
    <row r="82" spans="1:9" s="50" customFormat="1" ht="20.25" customHeight="1">
      <c r="A82" s="32" t="s">
        <v>147</v>
      </c>
      <c r="B82" s="33">
        <f>'c367'!B92</f>
        <v>32</v>
      </c>
      <c r="C82" s="33">
        <f>'c367'!C92</f>
        <v>168</v>
      </c>
      <c r="D82" s="33">
        <f>'c367'!D92</f>
        <v>6</v>
      </c>
      <c r="E82" s="33">
        <f>'c367'!E92</f>
        <v>24</v>
      </c>
      <c r="F82" s="33">
        <f>'c367'!F92</f>
        <v>65</v>
      </c>
      <c r="G82" s="33">
        <f>'c367'!G92</f>
        <v>0</v>
      </c>
      <c r="H82" s="33">
        <f>'c367'!H92</f>
        <v>0</v>
      </c>
      <c r="I82" s="33">
        <f t="shared" si="12"/>
        <v>165</v>
      </c>
    </row>
    <row r="83" spans="1:9" s="50" customFormat="1" ht="20.25" customHeight="1">
      <c r="A83" s="32" t="s">
        <v>148</v>
      </c>
      <c r="B83" s="33">
        <f>'c367'!B93</f>
        <v>35</v>
      </c>
      <c r="C83" s="33">
        <f>'c367'!C93</f>
        <v>318</v>
      </c>
      <c r="D83" s="33">
        <f>'c367'!D93</f>
        <v>9</v>
      </c>
      <c r="E83" s="33">
        <f>'c367'!E93</f>
        <v>24</v>
      </c>
      <c r="F83" s="33">
        <f>'c367'!F93</f>
        <v>168</v>
      </c>
      <c r="G83" s="33">
        <f>'c367'!G93</f>
        <v>0</v>
      </c>
      <c r="H83" s="33">
        <f>'c367'!H93</f>
        <v>0</v>
      </c>
      <c r="I83" s="33">
        <f t="shared" si="12"/>
        <v>218</v>
      </c>
    </row>
    <row r="84" spans="1:9" s="50" customFormat="1" ht="20.25" customHeight="1">
      <c r="A84" s="32" t="s">
        <v>149</v>
      </c>
      <c r="B84" s="33">
        <f>'c367'!B83</f>
        <v>11</v>
      </c>
      <c r="C84" s="33">
        <f>'c367'!C83</f>
        <v>176</v>
      </c>
      <c r="D84" s="33">
        <f>'c367'!D83</f>
        <v>5</v>
      </c>
      <c r="E84" s="33">
        <f>'c367'!E83</f>
        <v>0</v>
      </c>
      <c r="F84" s="33">
        <f>'c367'!F83</f>
        <v>62</v>
      </c>
      <c r="G84" s="33">
        <f>'c367'!G83</f>
        <v>0</v>
      </c>
      <c r="H84" s="33">
        <f>'c367'!H83</f>
        <v>33</v>
      </c>
      <c r="I84" s="33">
        <f t="shared" si="12"/>
        <v>130</v>
      </c>
    </row>
    <row r="85" spans="1:9" s="50" customFormat="1" ht="20.25" customHeight="1">
      <c r="A85" s="32" t="s">
        <v>87</v>
      </c>
      <c r="B85" s="33">
        <f>'c367'!B94</f>
        <v>19</v>
      </c>
      <c r="C85" s="33">
        <f>'c367'!C94</f>
        <v>149</v>
      </c>
      <c r="D85" s="33">
        <f>'c367'!D94</f>
        <v>3</v>
      </c>
      <c r="E85" s="33">
        <f>'c367'!E94</f>
        <v>0</v>
      </c>
      <c r="F85" s="33">
        <f>'c367'!F94</f>
        <v>49</v>
      </c>
      <c r="G85" s="33">
        <f>'c367'!G94</f>
        <v>0</v>
      </c>
      <c r="H85" s="33">
        <f>'c367'!H94</f>
        <v>0</v>
      </c>
      <c r="I85" s="33">
        <f t="shared" si="12"/>
        <v>122</v>
      </c>
    </row>
    <row r="86" spans="1:9" s="51" customFormat="1" ht="20.25" customHeight="1">
      <c r="A86" s="32" t="s">
        <v>90</v>
      </c>
      <c r="B86" s="33">
        <f>'c367'!B98</f>
        <v>87</v>
      </c>
      <c r="C86" s="33">
        <f>'c367'!C98</f>
        <v>389</v>
      </c>
      <c r="D86" s="33">
        <f>'c367'!D98</f>
        <v>1</v>
      </c>
      <c r="E86" s="33">
        <f>'c367'!E98</f>
        <v>22</v>
      </c>
      <c r="F86" s="33">
        <f>'c367'!F98</f>
        <v>143</v>
      </c>
      <c r="G86" s="33">
        <f>'c367'!G98</f>
        <v>0</v>
      </c>
      <c r="H86" s="33">
        <f>'c367'!H98</f>
        <v>0</v>
      </c>
      <c r="I86" s="33">
        <f t="shared" si="12"/>
        <v>356</v>
      </c>
    </row>
    <row r="87" spans="1:9" s="50" customFormat="1" ht="20.25" customHeight="1">
      <c r="A87" s="32" t="s">
        <v>150</v>
      </c>
      <c r="B87" s="33">
        <f>'c367'!B104</f>
        <v>55</v>
      </c>
      <c r="C87" s="33">
        <f>'c367'!C104</f>
        <v>453</v>
      </c>
      <c r="D87" s="33">
        <f>'c367'!D104</f>
        <v>8</v>
      </c>
      <c r="E87" s="33">
        <f>'c367'!E104</f>
        <v>5</v>
      </c>
      <c r="F87" s="33">
        <f>'c367'!F104</f>
        <v>277</v>
      </c>
      <c r="G87" s="33">
        <f>'c367'!G104</f>
        <v>0</v>
      </c>
      <c r="H87" s="33">
        <f>'c367'!H104</f>
        <v>0</v>
      </c>
      <c r="I87" s="33">
        <f t="shared" si="12"/>
        <v>244</v>
      </c>
    </row>
    <row r="88" spans="1:9" s="50" customFormat="1" ht="20.25" customHeight="1">
      <c r="A88" s="43"/>
      <c r="B88" s="33"/>
      <c r="C88" s="33"/>
      <c r="D88" s="33"/>
      <c r="E88" s="33"/>
      <c r="F88" s="33"/>
      <c r="G88" s="33"/>
      <c r="H88" s="33"/>
      <c r="I88" s="75"/>
    </row>
    <row r="89" spans="1:9" s="50" customFormat="1" ht="20.25" customHeight="1">
      <c r="A89" s="6" t="s">
        <v>151</v>
      </c>
      <c r="B89" s="25">
        <f aca="true" t="shared" si="13" ref="B89:I89">SUM(B90:B95)</f>
        <v>1675</v>
      </c>
      <c r="C89" s="25">
        <f t="shared" si="13"/>
        <v>4809</v>
      </c>
      <c r="D89" s="25">
        <f t="shared" si="13"/>
        <v>228</v>
      </c>
      <c r="E89" s="25">
        <f t="shared" si="13"/>
        <v>1322</v>
      </c>
      <c r="F89" s="25">
        <f t="shared" si="13"/>
        <v>3577</v>
      </c>
      <c r="G89" s="25">
        <f t="shared" si="13"/>
        <v>0</v>
      </c>
      <c r="H89" s="25">
        <f t="shared" si="13"/>
        <v>468</v>
      </c>
      <c r="I89" s="25">
        <f t="shared" si="13"/>
        <v>4457</v>
      </c>
    </row>
    <row r="90" spans="1:9" s="50" customFormat="1" ht="20.25" customHeight="1">
      <c r="A90" s="32" t="s">
        <v>97</v>
      </c>
      <c r="B90" s="33">
        <f>'c367'!B107</f>
        <v>292</v>
      </c>
      <c r="C90" s="33">
        <f>'c367'!C107</f>
        <v>1029</v>
      </c>
      <c r="D90" s="33">
        <f>'c367'!D107</f>
        <v>3</v>
      </c>
      <c r="E90" s="33">
        <f>'c367'!E107</f>
        <v>414</v>
      </c>
      <c r="F90" s="33">
        <f>'c367'!F107</f>
        <v>676</v>
      </c>
      <c r="G90" s="33">
        <f>'c367'!G107</f>
        <v>0</v>
      </c>
      <c r="H90" s="33">
        <f>'c367'!H107</f>
        <v>68</v>
      </c>
      <c r="I90" s="33">
        <f aca="true" t="shared" si="14" ref="I90:I95">B90+C90+D90+E90-F90</f>
        <v>1062</v>
      </c>
    </row>
    <row r="91" spans="1:9" s="50" customFormat="1" ht="20.25" customHeight="1">
      <c r="A91" s="32" t="s">
        <v>101</v>
      </c>
      <c r="B91" s="33">
        <f>'c367'!B112</f>
        <v>337</v>
      </c>
      <c r="C91" s="33">
        <f>'c367'!C112</f>
        <v>1427</v>
      </c>
      <c r="D91" s="33">
        <f>'c367'!D112</f>
        <v>89</v>
      </c>
      <c r="E91" s="33">
        <f>'c367'!E112</f>
        <v>729</v>
      </c>
      <c r="F91" s="33">
        <f>'c367'!F112</f>
        <v>1431</v>
      </c>
      <c r="G91" s="33">
        <f>'c367'!G112</f>
        <v>0</v>
      </c>
      <c r="H91" s="33">
        <f>'c367'!H112</f>
        <v>0</v>
      </c>
      <c r="I91" s="33">
        <f t="shared" si="14"/>
        <v>1151</v>
      </c>
    </row>
    <row r="92" spans="1:9" s="50" customFormat="1" ht="20.25" customHeight="1">
      <c r="A92" s="32" t="s">
        <v>152</v>
      </c>
      <c r="B92" s="33">
        <f>'c367'!B108</f>
        <v>106</v>
      </c>
      <c r="C92" s="33">
        <f>'c367'!C108</f>
        <v>489</v>
      </c>
      <c r="D92" s="33">
        <f>'c367'!D108</f>
        <v>2</v>
      </c>
      <c r="E92" s="33">
        <f>'c367'!E108</f>
        <v>54</v>
      </c>
      <c r="F92" s="33">
        <f>'c367'!F108</f>
        <v>211</v>
      </c>
      <c r="G92" s="33">
        <f>'c367'!G108</f>
        <v>0</v>
      </c>
      <c r="H92" s="33">
        <f>'c367'!H108</f>
        <v>64</v>
      </c>
      <c r="I92" s="33">
        <f t="shared" si="14"/>
        <v>440</v>
      </c>
    </row>
    <row r="93" spans="1:9" s="50" customFormat="1" ht="20.25" customHeight="1">
      <c r="A93" s="32" t="s">
        <v>99</v>
      </c>
      <c r="B93" s="33">
        <f>'c367'!B109</f>
        <v>379</v>
      </c>
      <c r="C93" s="33">
        <f>'c367'!C109</f>
        <v>564</v>
      </c>
      <c r="D93" s="33">
        <f>'c367'!D109</f>
        <v>5</v>
      </c>
      <c r="E93" s="33">
        <f>'c367'!E109</f>
        <v>0</v>
      </c>
      <c r="F93" s="33">
        <f>'c367'!F109</f>
        <v>397</v>
      </c>
      <c r="G93" s="33">
        <f>'c367'!G109</f>
        <v>0</v>
      </c>
      <c r="H93" s="33">
        <f>'c367'!H109</f>
        <v>0</v>
      </c>
      <c r="I93" s="33">
        <f t="shared" si="14"/>
        <v>551</v>
      </c>
    </row>
    <row r="94" spans="1:9" s="50" customFormat="1" ht="20.25" customHeight="1">
      <c r="A94" s="109" t="s">
        <v>103</v>
      </c>
      <c r="B94" s="33">
        <f>'c367'!B114</f>
        <v>87</v>
      </c>
      <c r="C94" s="33">
        <f>'c367'!C114</f>
        <v>506</v>
      </c>
      <c r="D94" s="33">
        <f>'c367'!D114</f>
        <v>102</v>
      </c>
      <c r="E94" s="33">
        <f>'c367'!E114</f>
        <v>0</v>
      </c>
      <c r="F94" s="33">
        <f>'c367'!F114</f>
        <v>305</v>
      </c>
      <c r="G94" s="33">
        <f>'c367'!G114</f>
        <v>0</v>
      </c>
      <c r="H94" s="33">
        <f>'c367'!H114</f>
        <v>47</v>
      </c>
      <c r="I94" s="33">
        <f t="shared" si="14"/>
        <v>390</v>
      </c>
    </row>
    <row r="95" spans="1:9" s="50" customFormat="1" ht="20.25" customHeight="1">
      <c r="A95" s="32" t="s">
        <v>102</v>
      </c>
      <c r="B95" s="33">
        <f>'c367'!B113</f>
        <v>474</v>
      </c>
      <c r="C95" s="33">
        <f>'c367'!C113</f>
        <v>794</v>
      </c>
      <c r="D95" s="33">
        <f>'c367'!D113</f>
        <v>27</v>
      </c>
      <c r="E95" s="33">
        <f>'c367'!E113</f>
        <v>125</v>
      </c>
      <c r="F95" s="33">
        <f>'c367'!F113</f>
        <v>557</v>
      </c>
      <c r="G95" s="33">
        <f>'c367'!G113</f>
        <v>0</v>
      </c>
      <c r="H95" s="33">
        <f>'c367'!H113</f>
        <v>289</v>
      </c>
      <c r="I95" s="33">
        <f t="shared" si="14"/>
        <v>863</v>
      </c>
    </row>
    <row r="96" spans="1:9" ht="20.25" customHeight="1">
      <c r="A96" s="110"/>
      <c r="B96" s="111"/>
      <c r="C96" s="112"/>
      <c r="D96" s="113"/>
      <c r="E96" s="113"/>
      <c r="F96" s="78"/>
      <c r="G96" s="113"/>
      <c r="H96" s="113"/>
      <c r="I96" s="114"/>
    </row>
    <row r="97" spans="1:9" ht="20.25" customHeight="1">
      <c r="A97" s="36" t="s">
        <v>104</v>
      </c>
      <c r="B97" s="17"/>
      <c r="C97" s="17"/>
      <c r="D97" s="17"/>
      <c r="E97" s="17"/>
      <c r="F97" s="17"/>
      <c r="G97" s="17"/>
      <c r="H97" s="17"/>
      <c r="I97" s="17"/>
    </row>
    <row r="98" spans="1:9" ht="20.25" customHeight="1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20.25" customHeight="1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20.25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20.25" customHeight="1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20.25" customHeight="1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20.25" customHeight="1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20.25" customHeight="1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20.25" customHeight="1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20.25" customHeight="1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20.25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20.25" customHeight="1">
      <c r="A108" s="17"/>
      <c r="B108" s="17"/>
      <c r="C108" s="17"/>
      <c r="D108" s="17"/>
      <c r="E108" s="17"/>
      <c r="F108" s="17"/>
      <c r="G108" s="17"/>
      <c r="H108" s="17"/>
      <c r="I108" s="17"/>
    </row>
  </sheetData>
  <sheetProtection/>
  <mergeCells count="3">
    <mergeCell ref="C5:C7"/>
    <mergeCell ref="D5:D7"/>
    <mergeCell ref="F5:F7"/>
  </mergeCells>
  <printOptions horizontalCentered="1" verticalCentered="1"/>
  <pageMargins left="0" right="0" top="0.87" bottom="1.36" header="0" footer="0"/>
  <pageSetup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3"/>
  <sheetViews>
    <sheetView zoomScale="50" zoomScaleNormal="50" zoomScalePageLayoutView="0" workbookViewId="0" topLeftCell="A1">
      <pane ySplit="10" topLeftCell="A80" activePane="bottomLeft" state="frozen"/>
      <selection pane="topLeft" activeCell="A1" sqref="A1"/>
      <selection pane="bottomLeft" activeCell="A1" sqref="A1"/>
    </sheetView>
  </sheetViews>
  <sheetFormatPr defaultColWidth="18.57421875" defaultRowHeight="20.25" customHeight="1"/>
  <cols>
    <col min="1" max="1" width="85.7109375" style="5" customWidth="1"/>
    <col min="2" max="2" width="15.7109375" style="5" customWidth="1"/>
    <col min="3" max="3" width="17.28125" style="5" customWidth="1"/>
    <col min="4" max="4" width="19.57421875" style="5" customWidth="1"/>
    <col min="5" max="5" width="18.57421875" style="5" customWidth="1"/>
    <col min="6" max="6" width="17.28125" style="5" customWidth="1"/>
    <col min="7" max="7" width="18.8515625" style="5" customWidth="1"/>
    <col min="8" max="8" width="22.7109375" style="5" customWidth="1"/>
    <col min="9" max="9" width="19.7109375" style="5" customWidth="1"/>
    <col min="10" max="10" width="27.28125" style="5" customWidth="1"/>
    <col min="11" max="11" width="18.28125" style="5" customWidth="1"/>
    <col min="12" max="12" width="19.00390625" style="5" customWidth="1"/>
    <col min="13" max="13" width="18.28125" style="5" customWidth="1"/>
    <col min="14" max="14" width="18.00390625" style="5" customWidth="1"/>
    <col min="15" max="15" width="17.8515625" style="5" customWidth="1"/>
    <col min="16" max="16" width="18.421875" style="5" customWidth="1"/>
    <col min="17" max="17" width="18.57421875" style="17" customWidth="1"/>
    <col min="18" max="16384" width="18.57421875" style="5" customWidth="1"/>
  </cols>
  <sheetData>
    <row r="1" spans="1:16" ht="20.25">
      <c r="A1" s="1" t="s">
        <v>263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0.25">
      <c r="A3" s="8" t="s">
        <v>153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4" ht="20.25" customHeight="1">
      <c r="A4" s="9"/>
      <c r="B4" s="9"/>
      <c r="C4" s="9"/>
      <c r="D4" s="9"/>
    </row>
    <row r="5" spans="2:16" ht="20.25" customHeight="1">
      <c r="B5" s="37"/>
      <c r="C5" s="56"/>
      <c r="D5" s="57" t="s">
        <v>154</v>
      </c>
      <c r="E5" s="58" t="s">
        <v>155</v>
      </c>
      <c r="F5" s="59"/>
      <c r="G5" s="59"/>
      <c r="H5" s="59"/>
      <c r="I5" s="59"/>
      <c r="J5" s="59"/>
      <c r="K5" s="59"/>
      <c r="L5" s="60"/>
      <c r="M5" s="60"/>
      <c r="N5" s="60"/>
      <c r="O5" s="60"/>
      <c r="P5" s="61"/>
    </row>
    <row r="6" spans="1:16" ht="20.25" customHeight="1">
      <c r="A6" s="62" t="s">
        <v>9</v>
      </c>
      <c r="B6" s="12" t="s">
        <v>156</v>
      </c>
      <c r="C6" s="12" t="s">
        <v>157</v>
      </c>
      <c r="D6" s="57" t="s">
        <v>158</v>
      </c>
      <c r="E6" s="61" t="s">
        <v>159</v>
      </c>
      <c r="F6" s="60" t="s">
        <v>160</v>
      </c>
      <c r="G6" s="61" t="s">
        <v>161</v>
      </c>
      <c r="H6" s="61" t="s">
        <v>162</v>
      </c>
      <c r="I6" s="60" t="s">
        <v>163</v>
      </c>
      <c r="J6" s="63" t="s">
        <v>164</v>
      </c>
      <c r="K6" s="60" t="s">
        <v>165</v>
      </c>
      <c r="L6" s="64" t="s">
        <v>166</v>
      </c>
      <c r="M6" s="64" t="s">
        <v>167</v>
      </c>
      <c r="N6" s="64" t="s">
        <v>168</v>
      </c>
      <c r="O6" s="64" t="s">
        <v>169</v>
      </c>
      <c r="P6" s="65" t="s">
        <v>165</v>
      </c>
    </row>
    <row r="7" spans="1:18" ht="21.75" customHeight="1">
      <c r="A7" s="66"/>
      <c r="B7" s="12" t="s">
        <v>170</v>
      </c>
      <c r="C7" s="12" t="s">
        <v>171</v>
      </c>
      <c r="D7" s="67" t="s">
        <v>172</v>
      </c>
      <c r="E7" s="65" t="s">
        <v>173</v>
      </c>
      <c r="F7" s="64" t="s">
        <v>174</v>
      </c>
      <c r="G7" s="64" t="s">
        <v>174</v>
      </c>
      <c r="H7" s="64" t="s">
        <v>175</v>
      </c>
      <c r="I7" s="64" t="s">
        <v>176</v>
      </c>
      <c r="J7" s="68" t="s">
        <v>177</v>
      </c>
      <c r="K7" s="64" t="s">
        <v>178</v>
      </c>
      <c r="L7" s="64" t="s">
        <v>179</v>
      </c>
      <c r="M7" s="64" t="s">
        <v>180</v>
      </c>
      <c r="N7" s="64" t="s">
        <v>181</v>
      </c>
      <c r="O7" s="64"/>
      <c r="P7" s="65"/>
      <c r="R7" s="17"/>
    </row>
    <row r="8" spans="1:18" ht="27" customHeight="1">
      <c r="A8" s="9"/>
      <c r="B8" s="19" t="s">
        <v>170</v>
      </c>
      <c r="C8" s="19"/>
      <c r="D8" s="69" t="s">
        <v>182</v>
      </c>
      <c r="E8" s="70"/>
      <c r="F8" s="71" t="s">
        <v>183</v>
      </c>
      <c r="G8" s="71" t="s">
        <v>183</v>
      </c>
      <c r="H8" s="71" t="s">
        <v>184</v>
      </c>
      <c r="I8" s="71" t="s">
        <v>185</v>
      </c>
      <c r="J8" s="72" t="s">
        <v>186</v>
      </c>
      <c r="K8" s="71"/>
      <c r="L8" s="71" t="s">
        <v>187</v>
      </c>
      <c r="M8" s="71"/>
      <c r="N8" s="71"/>
      <c r="O8" s="71"/>
      <c r="P8" s="70"/>
      <c r="R8" s="17"/>
    </row>
    <row r="9" spans="1:18" ht="20.25" customHeigh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R9" s="17"/>
    </row>
    <row r="10" spans="1:18" ht="20.25" customHeight="1">
      <c r="A10" s="13" t="s">
        <v>15</v>
      </c>
      <c r="B10" s="23">
        <f aca="true" t="shared" si="0" ref="B10:P10">B12+B22+B25+B31+B38+B45+B53+B62+B70+B78+B86+B98+B102+B108+B113</f>
        <v>41182</v>
      </c>
      <c r="C10" s="23">
        <f t="shared" si="0"/>
        <v>3125</v>
      </c>
      <c r="D10" s="23">
        <f t="shared" si="0"/>
        <v>3333</v>
      </c>
      <c r="E10" s="23">
        <f t="shared" si="0"/>
        <v>200</v>
      </c>
      <c r="F10" s="23">
        <f t="shared" si="0"/>
        <v>0</v>
      </c>
      <c r="G10" s="23">
        <f t="shared" si="0"/>
        <v>0</v>
      </c>
      <c r="H10" s="23">
        <f t="shared" si="0"/>
        <v>8410</v>
      </c>
      <c r="I10" s="23">
        <f t="shared" si="0"/>
        <v>568</v>
      </c>
      <c r="J10" s="23">
        <f t="shared" si="0"/>
        <v>1727</v>
      </c>
      <c r="K10" s="23">
        <f t="shared" si="0"/>
        <v>3781</v>
      </c>
      <c r="L10" s="23">
        <f t="shared" si="0"/>
        <v>0</v>
      </c>
      <c r="M10" s="23">
        <f t="shared" si="0"/>
        <v>1182</v>
      </c>
      <c r="N10" s="23">
        <f t="shared" si="0"/>
        <v>15119</v>
      </c>
      <c r="O10" s="23">
        <f t="shared" si="0"/>
        <v>12</v>
      </c>
      <c r="P10" s="73">
        <f t="shared" si="0"/>
        <v>3725</v>
      </c>
      <c r="R10" s="17"/>
    </row>
    <row r="11" spans="1:18" ht="20.2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74"/>
      <c r="R11" s="17"/>
    </row>
    <row r="12" spans="1:18" ht="20.25" customHeight="1">
      <c r="A12" s="31" t="s">
        <v>16</v>
      </c>
      <c r="B12" s="23">
        <f aca="true" t="shared" si="1" ref="B12:P12">SUM(B13:B20)</f>
        <v>3405</v>
      </c>
      <c r="C12" s="23">
        <f t="shared" si="1"/>
        <v>101</v>
      </c>
      <c r="D12" s="23">
        <f t="shared" si="1"/>
        <v>347</v>
      </c>
      <c r="E12" s="23">
        <f t="shared" si="1"/>
        <v>1</v>
      </c>
      <c r="F12" s="23">
        <f t="shared" si="1"/>
        <v>0</v>
      </c>
      <c r="G12" s="23">
        <f t="shared" si="1"/>
        <v>0</v>
      </c>
      <c r="H12" s="23">
        <f t="shared" si="1"/>
        <v>882</v>
      </c>
      <c r="I12" s="23">
        <f t="shared" si="1"/>
        <v>34</v>
      </c>
      <c r="J12" s="23">
        <f t="shared" si="1"/>
        <v>79</v>
      </c>
      <c r="K12" s="23">
        <f t="shared" si="1"/>
        <v>331</v>
      </c>
      <c r="L12" s="23">
        <f t="shared" si="1"/>
        <v>0</v>
      </c>
      <c r="M12" s="23">
        <f t="shared" si="1"/>
        <v>44</v>
      </c>
      <c r="N12" s="23">
        <f t="shared" si="1"/>
        <v>1473</v>
      </c>
      <c r="O12" s="23">
        <f t="shared" si="1"/>
        <v>0</v>
      </c>
      <c r="P12" s="73">
        <f t="shared" si="1"/>
        <v>113</v>
      </c>
      <c r="R12" s="17"/>
    </row>
    <row r="13" spans="1:33" ht="20.25" customHeight="1">
      <c r="A13" s="32" t="s">
        <v>17</v>
      </c>
      <c r="B13" s="74">
        <f aca="true" t="shared" si="2" ref="B13:B20">SUM(C13:P13)</f>
        <v>2074</v>
      </c>
      <c r="C13" s="75">
        <v>19</v>
      </c>
      <c r="D13" s="75">
        <v>132</v>
      </c>
      <c r="E13" s="75">
        <v>0</v>
      </c>
      <c r="F13" s="75">
        <v>0</v>
      </c>
      <c r="G13" s="75">
        <v>0</v>
      </c>
      <c r="H13" s="75">
        <v>579</v>
      </c>
      <c r="I13" s="75">
        <v>23</v>
      </c>
      <c r="J13" s="75">
        <v>79</v>
      </c>
      <c r="K13" s="75">
        <v>175</v>
      </c>
      <c r="L13" s="75">
        <v>0</v>
      </c>
      <c r="M13" s="75">
        <v>25</v>
      </c>
      <c r="N13" s="75">
        <v>1041</v>
      </c>
      <c r="O13" s="75">
        <v>0</v>
      </c>
      <c r="P13" s="75">
        <v>1</v>
      </c>
      <c r="Q13" s="36"/>
      <c r="R13" s="3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18" s="6" customFormat="1" ht="20.25" customHeight="1">
      <c r="A14" s="32" t="s">
        <v>19</v>
      </c>
      <c r="B14" s="74">
        <f t="shared" si="2"/>
        <v>144</v>
      </c>
      <c r="C14" s="75">
        <v>3</v>
      </c>
      <c r="D14" s="75">
        <v>60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16</v>
      </c>
      <c r="L14" s="75">
        <v>0</v>
      </c>
      <c r="M14" s="75">
        <v>3</v>
      </c>
      <c r="N14" s="75">
        <v>0</v>
      </c>
      <c r="O14" s="75">
        <v>0</v>
      </c>
      <c r="P14" s="75">
        <v>62</v>
      </c>
      <c r="Q14" s="36"/>
      <c r="R14" s="36"/>
    </row>
    <row r="15" spans="1:18" s="6" customFormat="1" ht="20.25" customHeight="1">
      <c r="A15" s="32" t="s">
        <v>20</v>
      </c>
      <c r="B15" s="74">
        <f t="shared" si="2"/>
        <v>311</v>
      </c>
      <c r="C15" s="75">
        <v>0</v>
      </c>
      <c r="D15" s="75">
        <v>25</v>
      </c>
      <c r="E15" s="75">
        <v>0</v>
      </c>
      <c r="F15" s="75">
        <v>0</v>
      </c>
      <c r="G15" s="75">
        <v>0</v>
      </c>
      <c r="H15" s="75">
        <v>250</v>
      </c>
      <c r="I15" s="75">
        <v>0</v>
      </c>
      <c r="J15" s="75">
        <v>0</v>
      </c>
      <c r="K15" s="75">
        <v>1</v>
      </c>
      <c r="L15" s="75">
        <v>0</v>
      </c>
      <c r="M15" s="75">
        <v>7</v>
      </c>
      <c r="N15" s="75">
        <v>6</v>
      </c>
      <c r="O15" s="75">
        <v>0</v>
      </c>
      <c r="P15" s="75">
        <v>22</v>
      </c>
      <c r="Q15" s="36"/>
      <c r="R15" s="36"/>
    </row>
    <row r="16" spans="1:18" s="6" customFormat="1" ht="20.25" customHeight="1">
      <c r="A16" s="32" t="s">
        <v>21</v>
      </c>
      <c r="B16" s="74">
        <f t="shared" si="2"/>
        <v>103</v>
      </c>
      <c r="C16" s="75">
        <v>0</v>
      </c>
      <c r="D16" s="75">
        <v>0</v>
      </c>
      <c r="E16" s="75">
        <v>1</v>
      </c>
      <c r="F16" s="75">
        <v>0</v>
      </c>
      <c r="G16" s="75">
        <v>0</v>
      </c>
      <c r="H16" s="75">
        <v>0</v>
      </c>
      <c r="I16" s="75">
        <v>4</v>
      </c>
      <c r="J16" s="75">
        <v>0</v>
      </c>
      <c r="K16" s="75">
        <v>97</v>
      </c>
      <c r="L16" s="75">
        <v>0</v>
      </c>
      <c r="M16" s="75">
        <v>0</v>
      </c>
      <c r="N16" s="75">
        <v>1</v>
      </c>
      <c r="O16" s="75">
        <v>0</v>
      </c>
      <c r="P16" s="75">
        <v>0</v>
      </c>
      <c r="Q16" s="36"/>
      <c r="R16" s="36"/>
    </row>
    <row r="17" spans="1:18" s="6" customFormat="1" ht="20.25" customHeight="1">
      <c r="A17" s="32" t="s">
        <v>22</v>
      </c>
      <c r="B17" s="74">
        <f t="shared" si="2"/>
        <v>504</v>
      </c>
      <c r="C17" s="75">
        <v>5</v>
      </c>
      <c r="D17" s="75">
        <v>107</v>
      </c>
      <c r="E17" s="75">
        <v>0</v>
      </c>
      <c r="F17" s="75">
        <v>0</v>
      </c>
      <c r="G17" s="75">
        <v>0</v>
      </c>
      <c r="H17" s="75">
        <v>3</v>
      </c>
      <c r="I17" s="75">
        <v>1</v>
      </c>
      <c r="J17" s="75">
        <v>0</v>
      </c>
      <c r="K17" s="75">
        <v>13</v>
      </c>
      <c r="L17" s="75">
        <v>0</v>
      </c>
      <c r="M17" s="75">
        <v>8</v>
      </c>
      <c r="N17" s="75">
        <v>355</v>
      </c>
      <c r="O17" s="75">
        <v>0</v>
      </c>
      <c r="P17" s="75">
        <v>12</v>
      </c>
      <c r="Q17" s="36"/>
      <c r="R17" s="36"/>
    </row>
    <row r="18" spans="1:19" s="6" customFormat="1" ht="20.25" customHeight="1">
      <c r="A18" s="32" t="s">
        <v>23</v>
      </c>
      <c r="B18" s="74">
        <f t="shared" si="2"/>
        <v>69</v>
      </c>
      <c r="C18" s="75">
        <v>36</v>
      </c>
      <c r="D18" s="75">
        <v>12</v>
      </c>
      <c r="E18" s="75">
        <v>0</v>
      </c>
      <c r="F18" s="75">
        <v>0</v>
      </c>
      <c r="G18" s="75">
        <v>0</v>
      </c>
      <c r="H18" s="75">
        <v>3</v>
      </c>
      <c r="I18" s="75">
        <v>1</v>
      </c>
      <c r="J18" s="75">
        <v>0</v>
      </c>
      <c r="K18" s="75">
        <v>6</v>
      </c>
      <c r="L18" s="75">
        <v>0</v>
      </c>
      <c r="M18" s="75">
        <v>0</v>
      </c>
      <c r="N18" s="75">
        <v>0</v>
      </c>
      <c r="O18" s="75">
        <v>0</v>
      </c>
      <c r="P18" s="75">
        <v>11</v>
      </c>
      <c r="Q18" s="36"/>
      <c r="R18" s="36"/>
      <c r="S18" s="36"/>
    </row>
    <row r="19" spans="1:19" s="6" customFormat="1" ht="20.25" customHeight="1">
      <c r="A19" s="32" t="s">
        <v>24</v>
      </c>
      <c r="B19" s="74">
        <f t="shared" si="2"/>
        <v>52</v>
      </c>
      <c r="C19" s="75">
        <v>35</v>
      </c>
      <c r="D19" s="75">
        <v>7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6</v>
      </c>
      <c r="L19" s="75">
        <v>0</v>
      </c>
      <c r="M19" s="75">
        <v>1</v>
      </c>
      <c r="N19" s="75">
        <v>0</v>
      </c>
      <c r="O19" s="75">
        <v>0</v>
      </c>
      <c r="P19" s="75">
        <v>3</v>
      </c>
      <c r="Q19" s="36"/>
      <c r="R19" s="36"/>
      <c r="S19" s="36"/>
    </row>
    <row r="20" spans="1:19" s="6" customFormat="1" ht="20.25" customHeight="1">
      <c r="A20" s="32" t="s">
        <v>25</v>
      </c>
      <c r="B20" s="74">
        <f t="shared" si="2"/>
        <v>148</v>
      </c>
      <c r="C20" s="75">
        <v>3</v>
      </c>
      <c r="D20" s="75">
        <v>4</v>
      </c>
      <c r="E20" s="75">
        <v>0</v>
      </c>
      <c r="F20" s="75">
        <v>0</v>
      </c>
      <c r="G20" s="75">
        <v>0</v>
      </c>
      <c r="H20" s="75">
        <v>47</v>
      </c>
      <c r="I20" s="75">
        <v>5</v>
      </c>
      <c r="J20" s="75">
        <v>0</v>
      </c>
      <c r="K20" s="75">
        <v>17</v>
      </c>
      <c r="L20" s="75">
        <v>0</v>
      </c>
      <c r="M20" s="75">
        <v>0</v>
      </c>
      <c r="N20" s="75">
        <v>70</v>
      </c>
      <c r="O20" s="75">
        <v>0</v>
      </c>
      <c r="P20" s="75">
        <v>2</v>
      </c>
      <c r="Q20" s="36"/>
      <c r="R20" s="36"/>
      <c r="S20" s="36"/>
    </row>
    <row r="21" spans="1:19" s="6" customFormat="1" ht="20.25" customHeight="1">
      <c r="A21" s="5"/>
      <c r="B21" s="76"/>
      <c r="D21" s="76"/>
      <c r="F21" s="76"/>
      <c r="G21" s="76"/>
      <c r="I21" s="76"/>
      <c r="K21" s="76"/>
      <c r="M21" s="76"/>
      <c r="O21" s="76"/>
      <c r="P21" s="77"/>
      <c r="Q21" s="36"/>
      <c r="R21" s="36"/>
      <c r="S21" s="36"/>
    </row>
    <row r="22" spans="1:19" s="6" customFormat="1" ht="20.25" customHeight="1">
      <c r="A22" s="31" t="s">
        <v>26</v>
      </c>
      <c r="B22" s="23">
        <f aca="true" t="shared" si="3" ref="B22:P22">SUM(B23)</f>
        <v>5409</v>
      </c>
      <c r="C22" s="23">
        <f t="shared" si="3"/>
        <v>114</v>
      </c>
      <c r="D22" s="23">
        <f t="shared" si="3"/>
        <v>101</v>
      </c>
      <c r="E22" s="23">
        <f t="shared" si="3"/>
        <v>118</v>
      </c>
      <c r="F22" s="23">
        <f t="shared" si="3"/>
        <v>0</v>
      </c>
      <c r="G22" s="23">
        <f t="shared" si="3"/>
        <v>0</v>
      </c>
      <c r="H22" s="23">
        <f t="shared" si="3"/>
        <v>1114</v>
      </c>
      <c r="I22" s="23">
        <f t="shared" si="3"/>
        <v>0</v>
      </c>
      <c r="J22" s="23">
        <f t="shared" si="3"/>
        <v>452</v>
      </c>
      <c r="K22" s="23">
        <f t="shared" si="3"/>
        <v>817</v>
      </c>
      <c r="L22" s="23">
        <f t="shared" si="3"/>
        <v>0</v>
      </c>
      <c r="M22" s="23">
        <f t="shared" si="3"/>
        <v>255</v>
      </c>
      <c r="N22" s="23">
        <f t="shared" si="3"/>
        <v>2331</v>
      </c>
      <c r="O22" s="23">
        <f t="shared" si="3"/>
        <v>0</v>
      </c>
      <c r="P22" s="73">
        <f t="shared" si="3"/>
        <v>107</v>
      </c>
      <c r="Q22" s="24"/>
      <c r="R22" s="36"/>
      <c r="S22" s="36"/>
    </row>
    <row r="23" spans="1:19" s="6" customFormat="1" ht="20.25" customHeight="1">
      <c r="A23" s="32" t="s">
        <v>27</v>
      </c>
      <c r="B23" s="74">
        <f>SUM(C23:P23)</f>
        <v>5409</v>
      </c>
      <c r="C23" s="75">
        <v>114</v>
      </c>
      <c r="D23" s="75">
        <v>101</v>
      </c>
      <c r="E23" s="75">
        <v>118</v>
      </c>
      <c r="F23" s="75">
        <v>0</v>
      </c>
      <c r="G23" s="75">
        <v>0</v>
      </c>
      <c r="H23" s="75">
        <v>1114</v>
      </c>
      <c r="I23" s="75">
        <v>0</v>
      </c>
      <c r="J23" s="75">
        <v>452</v>
      </c>
      <c r="K23" s="75">
        <v>817</v>
      </c>
      <c r="L23" s="75">
        <v>0</v>
      </c>
      <c r="M23" s="75">
        <v>255</v>
      </c>
      <c r="N23" s="75">
        <v>2331</v>
      </c>
      <c r="O23" s="75">
        <v>0</v>
      </c>
      <c r="P23" s="75">
        <v>107</v>
      </c>
      <c r="Q23" s="36"/>
      <c r="R23" s="36"/>
      <c r="S23" s="36"/>
    </row>
    <row r="24" spans="1:19" s="6" customFormat="1" ht="20.25" customHeight="1">
      <c r="A24" s="39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36"/>
      <c r="R24" s="36"/>
      <c r="S24" s="36"/>
    </row>
    <row r="25" spans="1:19" s="6" customFormat="1" ht="20.25" customHeight="1">
      <c r="A25" s="31" t="s">
        <v>28</v>
      </c>
      <c r="B25" s="23">
        <f aca="true" t="shared" si="4" ref="B25:P25">SUM(B26:B29)</f>
        <v>5100</v>
      </c>
      <c r="C25" s="23">
        <f t="shared" si="4"/>
        <v>96</v>
      </c>
      <c r="D25" s="23">
        <f t="shared" si="4"/>
        <v>57</v>
      </c>
      <c r="E25" s="23">
        <f t="shared" si="4"/>
        <v>0</v>
      </c>
      <c r="F25" s="23">
        <f t="shared" si="4"/>
        <v>0</v>
      </c>
      <c r="G25" s="23">
        <f t="shared" si="4"/>
        <v>0</v>
      </c>
      <c r="H25" s="23">
        <f t="shared" si="4"/>
        <v>1879</v>
      </c>
      <c r="I25" s="23">
        <f t="shared" si="4"/>
        <v>159</v>
      </c>
      <c r="J25" s="23">
        <f t="shared" si="4"/>
        <v>590</v>
      </c>
      <c r="K25" s="23">
        <f t="shared" si="4"/>
        <v>357</v>
      </c>
      <c r="L25" s="23">
        <f t="shared" si="4"/>
        <v>0</v>
      </c>
      <c r="M25" s="23">
        <f t="shared" si="4"/>
        <v>51</v>
      </c>
      <c r="N25" s="23">
        <f t="shared" si="4"/>
        <v>1890</v>
      </c>
      <c r="O25" s="23">
        <f t="shared" si="4"/>
        <v>3</v>
      </c>
      <c r="P25" s="73">
        <f t="shared" si="4"/>
        <v>18</v>
      </c>
      <c r="Q25" s="36"/>
      <c r="R25" s="36"/>
      <c r="S25" s="36"/>
    </row>
    <row r="26" spans="1:19" s="6" customFormat="1" ht="20.25" customHeight="1">
      <c r="A26" s="32" t="s">
        <v>29</v>
      </c>
      <c r="B26" s="74">
        <f>SUM(C26:P26)</f>
        <v>2037</v>
      </c>
      <c r="C26" s="75">
        <v>9</v>
      </c>
      <c r="D26" s="75">
        <v>15</v>
      </c>
      <c r="E26" s="75">
        <v>0</v>
      </c>
      <c r="F26" s="75">
        <v>0</v>
      </c>
      <c r="G26" s="75">
        <v>0</v>
      </c>
      <c r="H26" s="75">
        <v>853</v>
      </c>
      <c r="I26" s="75">
        <v>37</v>
      </c>
      <c r="J26" s="75">
        <v>331</v>
      </c>
      <c r="K26" s="75">
        <v>132</v>
      </c>
      <c r="L26" s="75">
        <v>0</v>
      </c>
      <c r="M26" s="75">
        <v>5</v>
      </c>
      <c r="N26" s="75">
        <v>650</v>
      </c>
      <c r="O26" s="75">
        <v>0</v>
      </c>
      <c r="P26" s="75">
        <v>5</v>
      </c>
      <c r="Q26" s="36"/>
      <c r="R26" s="36"/>
      <c r="S26" s="36"/>
    </row>
    <row r="27" spans="1:32" s="6" customFormat="1" ht="20.25" customHeight="1">
      <c r="A27" s="32" t="s">
        <v>30</v>
      </c>
      <c r="B27" s="74">
        <f>SUM(C27:P27)</f>
        <v>2300</v>
      </c>
      <c r="C27" s="75">
        <v>1</v>
      </c>
      <c r="D27" s="75">
        <v>27</v>
      </c>
      <c r="E27" s="75">
        <v>0</v>
      </c>
      <c r="F27" s="75">
        <v>0</v>
      </c>
      <c r="G27" s="75">
        <v>0</v>
      </c>
      <c r="H27" s="75">
        <v>866</v>
      </c>
      <c r="I27" s="75">
        <v>58</v>
      </c>
      <c r="J27" s="75">
        <v>250</v>
      </c>
      <c r="K27" s="75">
        <v>161</v>
      </c>
      <c r="L27" s="75">
        <v>0</v>
      </c>
      <c r="M27" s="75">
        <v>41</v>
      </c>
      <c r="N27" s="75">
        <v>896</v>
      </c>
      <c r="O27" s="75">
        <v>0</v>
      </c>
      <c r="P27" s="75">
        <v>0</v>
      </c>
      <c r="Q27" s="17"/>
      <c r="R27" s="17"/>
      <c r="S27" s="17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4" ht="20.25" customHeight="1">
      <c r="A28" s="32" t="s">
        <v>31</v>
      </c>
      <c r="B28" s="74">
        <f>SUM(C28:P28)</f>
        <v>570</v>
      </c>
      <c r="C28" s="75">
        <v>1</v>
      </c>
      <c r="D28" s="75">
        <v>0</v>
      </c>
      <c r="E28" s="75">
        <v>0</v>
      </c>
      <c r="F28" s="75">
        <v>0</v>
      </c>
      <c r="G28" s="75">
        <v>0</v>
      </c>
      <c r="H28" s="75">
        <v>136</v>
      </c>
      <c r="I28" s="75">
        <v>56</v>
      </c>
      <c r="J28" s="75">
        <v>0</v>
      </c>
      <c r="K28" s="75">
        <v>48</v>
      </c>
      <c r="L28" s="75">
        <v>0</v>
      </c>
      <c r="M28" s="75">
        <v>4</v>
      </c>
      <c r="N28" s="75">
        <v>317</v>
      </c>
      <c r="O28" s="75">
        <v>3</v>
      </c>
      <c r="P28" s="75">
        <v>5</v>
      </c>
      <c r="R28" s="17"/>
      <c r="S28" s="17"/>
      <c r="AH28" s="6"/>
    </row>
    <row r="29" spans="1:32" ht="20.25" customHeight="1">
      <c r="A29" s="32" t="s">
        <v>32</v>
      </c>
      <c r="B29" s="74">
        <f>SUM(C29:P29)</f>
        <v>193</v>
      </c>
      <c r="C29" s="75">
        <v>85</v>
      </c>
      <c r="D29" s="75">
        <v>15</v>
      </c>
      <c r="E29" s="75">
        <v>0</v>
      </c>
      <c r="F29" s="75">
        <v>0</v>
      </c>
      <c r="G29" s="75">
        <v>0</v>
      </c>
      <c r="H29" s="75">
        <v>24</v>
      </c>
      <c r="I29" s="75">
        <v>8</v>
      </c>
      <c r="J29" s="75">
        <v>9</v>
      </c>
      <c r="K29" s="75">
        <v>16</v>
      </c>
      <c r="L29" s="75">
        <v>0</v>
      </c>
      <c r="M29" s="75">
        <v>1</v>
      </c>
      <c r="N29" s="75">
        <v>27</v>
      </c>
      <c r="O29" s="75">
        <v>0</v>
      </c>
      <c r="P29" s="75">
        <v>8</v>
      </c>
      <c r="Q29" s="36"/>
      <c r="R29" s="36"/>
      <c r="S29" s="3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4" s="6" customFormat="1" ht="20.25" customHeight="1">
      <c r="A30" s="39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36"/>
      <c r="R30" s="36"/>
      <c r="S30" s="36"/>
      <c r="AH30" s="5"/>
    </row>
    <row r="31" spans="1:19" s="6" customFormat="1" ht="20.25" customHeight="1">
      <c r="A31" s="31" t="s">
        <v>33</v>
      </c>
      <c r="B31" s="23">
        <f aca="true" t="shared" si="5" ref="B31:P31">SUM(B32:B36)</f>
        <v>3830</v>
      </c>
      <c r="C31" s="23">
        <f t="shared" si="5"/>
        <v>104</v>
      </c>
      <c r="D31" s="23">
        <f t="shared" si="5"/>
        <v>204</v>
      </c>
      <c r="E31" s="23">
        <f t="shared" si="5"/>
        <v>6</v>
      </c>
      <c r="F31" s="23">
        <f t="shared" si="5"/>
        <v>0</v>
      </c>
      <c r="G31" s="23">
        <f t="shared" si="5"/>
        <v>0</v>
      </c>
      <c r="H31" s="23">
        <f t="shared" si="5"/>
        <v>915</v>
      </c>
      <c r="I31" s="23">
        <f t="shared" si="5"/>
        <v>46</v>
      </c>
      <c r="J31" s="23">
        <f t="shared" si="5"/>
        <v>43</v>
      </c>
      <c r="K31" s="23">
        <f t="shared" si="5"/>
        <v>267</v>
      </c>
      <c r="L31" s="23">
        <f t="shared" si="5"/>
        <v>0</v>
      </c>
      <c r="M31" s="23">
        <f t="shared" si="5"/>
        <v>38</v>
      </c>
      <c r="N31" s="23">
        <f t="shared" si="5"/>
        <v>1812</v>
      </c>
      <c r="O31" s="23">
        <f t="shared" si="5"/>
        <v>0</v>
      </c>
      <c r="P31" s="73">
        <f t="shared" si="5"/>
        <v>395</v>
      </c>
      <c r="Q31" s="36"/>
      <c r="R31" s="36"/>
      <c r="S31" s="36"/>
    </row>
    <row r="32" spans="1:19" s="6" customFormat="1" ht="20.25" customHeight="1">
      <c r="A32" s="42" t="s">
        <v>34</v>
      </c>
      <c r="B32" s="74">
        <f>SUM(C32:P32)</f>
        <v>3414</v>
      </c>
      <c r="C32" s="75">
        <v>59</v>
      </c>
      <c r="D32" s="75">
        <v>165</v>
      </c>
      <c r="E32" s="75">
        <v>1</v>
      </c>
      <c r="F32" s="75">
        <v>0</v>
      </c>
      <c r="G32" s="75">
        <v>0</v>
      </c>
      <c r="H32" s="75">
        <v>749</v>
      </c>
      <c r="I32" s="75">
        <v>39</v>
      </c>
      <c r="J32" s="75">
        <v>27</v>
      </c>
      <c r="K32" s="75">
        <v>221</v>
      </c>
      <c r="L32" s="75">
        <v>0</v>
      </c>
      <c r="M32" s="75">
        <v>21</v>
      </c>
      <c r="N32" s="75">
        <v>1771</v>
      </c>
      <c r="O32" s="75">
        <v>0</v>
      </c>
      <c r="P32" s="75">
        <v>361</v>
      </c>
      <c r="Q32" s="36"/>
      <c r="R32" s="36"/>
      <c r="S32" s="36"/>
    </row>
    <row r="33" spans="1:19" s="6" customFormat="1" ht="20.25" customHeight="1">
      <c r="A33" s="32" t="s">
        <v>35</v>
      </c>
      <c r="B33" s="74">
        <f>SUM(C33:P33)</f>
        <v>156</v>
      </c>
      <c r="C33" s="75">
        <v>2</v>
      </c>
      <c r="D33" s="75">
        <v>8</v>
      </c>
      <c r="E33" s="75">
        <v>1</v>
      </c>
      <c r="F33" s="75">
        <v>0</v>
      </c>
      <c r="G33" s="75">
        <v>0</v>
      </c>
      <c r="H33" s="75">
        <v>105</v>
      </c>
      <c r="I33" s="75">
        <v>4</v>
      </c>
      <c r="J33" s="75">
        <v>6</v>
      </c>
      <c r="K33" s="75">
        <v>19</v>
      </c>
      <c r="L33" s="75">
        <v>0</v>
      </c>
      <c r="M33" s="75">
        <v>3</v>
      </c>
      <c r="N33" s="75">
        <v>1</v>
      </c>
      <c r="O33" s="75">
        <v>0</v>
      </c>
      <c r="P33" s="75">
        <v>7</v>
      </c>
      <c r="Q33" s="36"/>
      <c r="R33" s="36"/>
      <c r="S33" s="36"/>
    </row>
    <row r="34" spans="1:19" s="6" customFormat="1" ht="20.25" customHeight="1">
      <c r="A34" s="32" t="s">
        <v>36</v>
      </c>
      <c r="B34" s="74">
        <f>SUM(C34:P34)</f>
        <v>180</v>
      </c>
      <c r="C34" s="75">
        <v>22</v>
      </c>
      <c r="D34" s="75">
        <v>13</v>
      </c>
      <c r="E34" s="75">
        <v>4</v>
      </c>
      <c r="F34" s="75">
        <v>0</v>
      </c>
      <c r="G34" s="75">
        <v>0</v>
      </c>
      <c r="H34" s="75">
        <v>50</v>
      </c>
      <c r="I34" s="75">
        <v>2</v>
      </c>
      <c r="J34" s="75">
        <v>0</v>
      </c>
      <c r="K34" s="75">
        <v>17</v>
      </c>
      <c r="L34" s="75">
        <v>0</v>
      </c>
      <c r="M34" s="75">
        <v>9</v>
      </c>
      <c r="N34" s="75">
        <v>40</v>
      </c>
      <c r="O34" s="75">
        <v>0</v>
      </c>
      <c r="P34" s="75">
        <v>23</v>
      </c>
      <c r="Q34" s="36"/>
      <c r="R34" s="36"/>
      <c r="S34" s="36"/>
    </row>
    <row r="35" spans="1:19" s="6" customFormat="1" ht="20.25" customHeight="1">
      <c r="A35" s="32" t="s">
        <v>37</v>
      </c>
      <c r="B35" s="74">
        <f>SUM(C35:P35)</f>
        <v>28</v>
      </c>
      <c r="C35" s="75">
        <v>19</v>
      </c>
      <c r="D35" s="75">
        <v>5</v>
      </c>
      <c r="E35" s="75">
        <v>0</v>
      </c>
      <c r="F35" s="75">
        <v>0</v>
      </c>
      <c r="G35" s="75">
        <v>0</v>
      </c>
      <c r="H35" s="75">
        <v>1</v>
      </c>
      <c r="I35" s="75">
        <v>0</v>
      </c>
      <c r="J35" s="75">
        <v>0</v>
      </c>
      <c r="K35" s="75">
        <v>1</v>
      </c>
      <c r="L35" s="75">
        <v>0</v>
      </c>
      <c r="M35" s="75">
        <v>1</v>
      </c>
      <c r="N35" s="75">
        <v>0</v>
      </c>
      <c r="O35" s="75">
        <v>0</v>
      </c>
      <c r="P35" s="75">
        <v>1</v>
      </c>
      <c r="Q35" s="36"/>
      <c r="R35" s="36"/>
      <c r="S35" s="36"/>
    </row>
    <row r="36" spans="1:19" s="6" customFormat="1" ht="20.25" customHeight="1">
      <c r="A36" s="32" t="s">
        <v>38</v>
      </c>
      <c r="B36" s="74">
        <f>SUM(C36:P36)</f>
        <v>52</v>
      </c>
      <c r="C36" s="75">
        <v>2</v>
      </c>
      <c r="D36" s="75">
        <v>13</v>
      </c>
      <c r="E36" s="75">
        <v>0</v>
      </c>
      <c r="F36" s="75">
        <v>0</v>
      </c>
      <c r="G36" s="75">
        <v>0</v>
      </c>
      <c r="H36" s="75">
        <v>10</v>
      </c>
      <c r="I36" s="75">
        <v>1</v>
      </c>
      <c r="J36" s="75">
        <v>10</v>
      </c>
      <c r="K36" s="75">
        <v>9</v>
      </c>
      <c r="L36" s="75">
        <v>0</v>
      </c>
      <c r="M36" s="75">
        <v>4</v>
      </c>
      <c r="N36" s="75">
        <v>0</v>
      </c>
      <c r="O36" s="75">
        <v>0</v>
      </c>
      <c r="P36" s="75">
        <v>3</v>
      </c>
      <c r="Q36" s="36"/>
      <c r="R36" s="36"/>
      <c r="S36" s="36"/>
    </row>
    <row r="37" spans="1:19" s="6" customFormat="1" ht="20.25" customHeight="1">
      <c r="A37" s="39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36"/>
      <c r="R37" s="36"/>
      <c r="S37" s="36"/>
    </row>
    <row r="38" spans="1:19" s="6" customFormat="1" ht="20.25" customHeight="1">
      <c r="A38" s="31" t="s">
        <v>39</v>
      </c>
      <c r="B38" s="23">
        <f aca="true" t="shared" si="6" ref="B38:P38">SUM(B39:B43)</f>
        <v>3007</v>
      </c>
      <c r="C38" s="23">
        <f t="shared" si="6"/>
        <v>676</v>
      </c>
      <c r="D38" s="23">
        <f t="shared" si="6"/>
        <v>103</v>
      </c>
      <c r="E38" s="23">
        <f t="shared" si="6"/>
        <v>1</v>
      </c>
      <c r="F38" s="23">
        <f t="shared" si="6"/>
        <v>0</v>
      </c>
      <c r="G38" s="23">
        <f t="shared" si="6"/>
        <v>0</v>
      </c>
      <c r="H38" s="23">
        <f t="shared" si="6"/>
        <v>806</v>
      </c>
      <c r="I38" s="23">
        <f t="shared" si="6"/>
        <v>49</v>
      </c>
      <c r="J38" s="23">
        <f t="shared" si="6"/>
        <v>63</v>
      </c>
      <c r="K38" s="23">
        <f t="shared" si="6"/>
        <v>80</v>
      </c>
      <c r="L38" s="23">
        <f t="shared" si="6"/>
        <v>0</v>
      </c>
      <c r="M38" s="23">
        <f t="shared" si="6"/>
        <v>22</v>
      </c>
      <c r="N38" s="23">
        <f t="shared" si="6"/>
        <v>860</v>
      </c>
      <c r="O38" s="23">
        <f t="shared" si="6"/>
        <v>0</v>
      </c>
      <c r="P38" s="73">
        <f t="shared" si="6"/>
        <v>347</v>
      </c>
      <c r="Q38" s="36"/>
      <c r="R38" s="36"/>
      <c r="S38" s="36"/>
    </row>
    <row r="39" spans="1:18" s="6" customFormat="1" ht="20.25" customHeight="1">
      <c r="A39" s="32" t="s">
        <v>40</v>
      </c>
      <c r="B39" s="74">
        <f>SUM(C39:P39)</f>
        <v>1735</v>
      </c>
      <c r="C39" s="75">
        <v>58</v>
      </c>
      <c r="D39" s="75">
        <v>25</v>
      </c>
      <c r="E39" s="75">
        <v>0</v>
      </c>
      <c r="F39" s="75">
        <v>0</v>
      </c>
      <c r="G39" s="75">
        <v>0</v>
      </c>
      <c r="H39" s="75">
        <v>470</v>
      </c>
      <c r="I39" s="75">
        <v>39</v>
      </c>
      <c r="J39" s="75">
        <v>54</v>
      </c>
      <c r="K39" s="75">
        <v>41</v>
      </c>
      <c r="L39" s="75">
        <v>0</v>
      </c>
      <c r="M39" s="75">
        <v>9</v>
      </c>
      <c r="N39" s="75">
        <v>820</v>
      </c>
      <c r="O39" s="75">
        <v>0</v>
      </c>
      <c r="P39" s="75">
        <v>219</v>
      </c>
      <c r="Q39" s="36"/>
      <c r="R39" s="36"/>
    </row>
    <row r="40" spans="1:18" s="6" customFormat="1" ht="20.25" customHeight="1">
      <c r="A40" s="32" t="s">
        <v>41</v>
      </c>
      <c r="B40" s="74">
        <f>SUM(C40:P40)</f>
        <v>495</v>
      </c>
      <c r="C40" s="75">
        <v>232</v>
      </c>
      <c r="D40" s="75">
        <v>9</v>
      </c>
      <c r="E40" s="75">
        <v>1</v>
      </c>
      <c r="F40" s="75">
        <v>0</v>
      </c>
      <c r="G40" s="75">
        <v>0</v>
      </c>
      <c r="H40" s="75">
        <v>146</v>
      </c>
      <c r="I40" s="75">
        <v>0</v>
      </c>
      <c r="J40" s="75">
        <v>4</v>
      </c>
      <c r="K40" s="75">
        <v>10</v>
      </c>
      <c r="L40" s="75">
        <v>0</v>
      </c>
      <c r="M40" s="75">
        <v>1</v>
      </c>
      <c r="N40" s="75">
        <v>0</v>
      </c>
      <c r="O40" s="75">
        <v>0</v>
      </c>
      <c r="P40" s="75">
        <v>92</v>
      </c>
      <c r="Q40" s="36"/>
      <c r="R40" s="36"/>
    </row>
    <row r="41" spans="1:18" s="6" customFormat="1" ht="20.25" customHeight="1">
      <c r="A41" s="32" t="s">
        <v>42</v>
      </c>
      <c r="B41" s="74">
        <f>SUM(C41:P41)</f>
        <v>281</v>
      </c>
      <c r="C41" s="75">
        <v>138</v>
      </c>
      <c r="D41" s="75">
        <v>49</v>
      </c>
      <c r="E41" s="75">
        <v>0</v>
      </c>
      <c r="F41" s="75">
        <v>0</v>
      </c>
      <c r="G41" s="75">
        <v>0</v>
      </c>
      <c r="H41" s="75">
        <v>57</v>
      </c>
      <c r="I41" s="75">
        <v>0</v>
      </c>
      <c r="J41" s="75">
        <v>0</v>
      </c>
      <c r="K41" s="75">
        <v>10</v>
      </c>
      <c r="L41" s="75">
        <v>0</v>
      </c>
      <c r="M41" s="75">
        <v>2</v>
      </c>
      <c r="N41" s="75">
        <v>0</v>
      </c>
      <c r="O41" s="75">
        <v>0</v>
      </c>
      <c r="P41" s="75">
        <v>25</v>
      </c>
      <c r="Q41" s="36"/>
      <c r="R41" s="36"/>
    </row>
    <row r="42" spans="1:18" s="6" customFormat="1" ht="20.25" customHeight="1">
      <c r="A42" s="32" t="s">
        <v>43</v>
      </c>
      <c r="B42" s="74">
        <f>SUM(C42:P42)</f>
        <v>173</v>
      </c>
      <c r="C42" s="75">
        <v>99</v>
      </c>
      <c r="D42" s="75">
        <v>4</v>
      </c>
      <c r="E42" s="75">
        <v>0</v>
      </c>
      <c r="F42" s="75">
        <v>0</v>
      </c>
      <c r="G42" s="75">
        <v>0</v>
      </c>
      <c r="H42" s="75">
        <v>3</v>
      </c>
      <c r="I42" s="75">
        <v>10</v>
      </c>
      <c r="J42" s="75">
        <v>5</v>
      </c>
      <c r="K42" s="75">
        <v>6</v>
      </c>
      <c r="L42" s="75">
        <v>0</v>
      </c>
      <c r="M42" s="75">
        <v>3</v>
      </c>
      <c r="N42" s="75">
        <v>40</v>
      </c>
      <c r="O42" s="75">
        <v>0</v>
      </c>
      <c r="P42" s="75">
        <v>3</v>
      </c>
      <c r="Q42" s="36"/>
      <c r="R42" s="36"/>
    </row>
    <row r="43" spans="1:18" s="6" customFormat="1" ht="20.25" customHeight="1">
      <c r="A43" s="32" t="s">
        <v>44</v>
      </c>
      <c r="B43" s="74">
        <f>SUM(C43:P43)</f>
        <v>323</v>
      </c>
      <c r="C43" s="75">
        <v>149</v>
      </c>
      <c r="D43" s="75">
        <v>16</v>
      </c>
      <c r="E43" s="75">
        <v>0</v>
      </c>
      <c r="F43" s="75">
        <v>0</v>
      </c>
      <c r="G43" s="75">
        <v>0</v>
      </c>
      <c r="H43" s="75">
        <v>130</v>
      </c>
      <c r="I43" s="75">
        <v>0</v>
      </c>
      <c r="J43" s="75">
        <v>0</v>
      </c>
      <c r="K43" s="75">
        <v>13</v>
      </c>
      <c r="L43" s="75">
        <v>0</v>
      </c>
      <c r="M43" s="75">
        <v>7</v>
      </c>
      <c r="N43" s="75">
        <v>0</v>
      </c>
      <c r="O43" s="75">
        <v>0</v>
      </c>
      <c r="P43" s="75">
        <v>8</v>
      </c>
      <c r="Q43" s="36"/>
      <c r="R43" s="36"/>
    </row>
    <row r="44" spans="1:32" s="6" customFormat="1" ht="20.25" customHeight="1">
      <c r="A44" s="3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17"/>
      <c r="R44" s="1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4" ht="20.25" customHeight="1">
      <c r="A45" s="31" t="s">
        <v>45</v>
      </c>
      <c r="B45" s="23">
        <f aca="true" t="shared" si="7" ref="B45:P45">SUM(B46:B51)</f>
        <v>1535</v>
      </c>
      <c r="C45" s="23">
        <f t="shared" si="7"/>
        <v>70</v>
      </c>
      <c r="D45" s="23">
        <f t="shared" si="7"/>
        <v>150</v>
      </c>
      <c r="E45" s="23">
        <f t="shared" si="7"/>
        <v>35</v>
      </c>
      <c r="F45" s="23">
        <f t="shared" si="7"/>
        <v>0</v>
      </c>
      <c r="G45" s="23">
        <f t="shared" si="7"/>
        <v>0</v>
      </c>
      <c r="H45" s="23">
        <f t="shared" si="7"/>
        <v>274</v>
      </c>
      <c r="I45" s="23">
        <f t="shared" si="7"/>
        <v>27</v>
      </c>
      <c r="J45" s="23">
        <f t="shared" si="7"/>
        <v>18</v>
      </c>
      <c r="K45" s="23">
        <f t="shared" si="7"/>
        <v>292</v>
      </c>
      <c r="L45" s="23">
        <f t="shared" si="7"/>
        <v>0</v>
      </c>
      <c r="M45" s="23">
        <f t="shared" si="7"/>
        <v>42</v>
      </c>
      <c r="N45" s="23">
        <f t="shared" si="7"/>
        <v>332</v>
      </c>
      <c r="O45" s="23">
        <f t="shared" si="7"/>
        <v>4</v>
      </c>
      <c r="P45" s="73">
        <f t="shared" si="7"/>
        <v>291</v>
      </c>
      <c r="R45" s="17"/>
      <c r="AH45" s="6"/>
    </row>
    <row r="46" spans="1:40" ht="20.25" customHeight="1">
      <c r="A46" s="32" t="s">
        <v>46</v>
      </c>
      <c r="B46" s="74">
        <f aca="true" t="shared" si="8" ref="B46:B51">SUM(C46:P46)</f>
        <v>671</v>
      </c>
      <c r="C46" s="75">
        <v>32</v>
      </c>
      <c r="D46" s="75">
        <v>57</v>
      </c>
      <c r="E46" s="75">
        <v>33</v>
      </c>
      <c r="F46" s="75">
        <v>0</v>
      </c>
      <c r="G46" s="75">
        <v>0</v>
      </c>
      <c r="H46" s="75">
        <v>14</v>
      </c>
      <c r="I46" s="75">
        <v>17</v>
      </c>
      <c r="J46" s="75">
        <v>18</v>
      </c>
      <c r="K46" s="75">
        <v>119</v>
      </c>
      <c r="L46" s="75">
        <v>0</v>
      </c>
      <c r="M46" s="75">
        <v>19</v>
      </c>
      <c r="N46" s="75">
        <v>148</v>
      </c>
      <c r="O46" s="75">
        <v>0</v>
      </c>
      <c r="P46" s="75">
        <v>214</v>
      </c>
      <c r="Q46" s="36"/>
      <c r="R46" s="3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34" s="6" customFormat="1" ht="20.25" customHeight="1">
      <c r="A47" s="32" t="s">
        <v>47</v>
      </c>
      <c r="B47" s="74">
        <f t="shared" si="8"/>
        <v>412</v>
      </c>
      <c r="C47" s="75">
        <v>8</v>
      </c>
      <c r="D47" s="75">
        <v>8</v>
      </c>
      <c r="E47" s="75">
        <v>2</v>
      </c>
      <c r="F47" s="75">
        <v>0</v>
      </c>
      <c r="G47" s="75">
        <v>0</v>
      </c>
      <c r="H47" s="75">
        <v>207</v>
      </c>
      <c r="I47" s="75">
        <v>0</v>
      </c>
      <c r="J47" s="75">
        <v>0</v>
      </c>
      <c r="K47" s="75">
        <v>38</v>
      </c>
      <c r="L47" s="75">
        <v>0</v>
      </c>
      <c r="M47" s="75">
        <v>16</v>
      </c>
      <c r="N47" s="75">
        <v>131</v>
      </c>
      <c r="O47" s="75">
        <v>0</v>
      </c>
      <c r="P47" s="75">
        <v>2</v>
      </c>
      <c r="Q47" s="36"/>
      <c r="R47" s="36"/>
      <c r="AH47" s="5"/>
    </row>
    <row r="48" spans="1:18" s="6" customFormat="1" ht="20.25" customHeight="1">
      <c r="A48" s="32" t="s">
        <v>48</v>
      </c>
      <c r="B48" s="74">
        <f t="shared" si="8"/>
        <v>28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14</v>
      </c>
      <c r="I48" s="75">
        <v>5</v>
      </c>
      <c r="J48" s="75">
        <v>0</v>
      </c>
      <c r="K48" s="75">
        <v>1</v>
      </c>
      <c r="L48" s="75">
        <v>0</v>
      </c>
      <c r="M48" s="75">
        <v>1</v>
      </c>
      <c r="N48" s="75">
        <v>0</v>
      </c>
      <c r="O48" s="75">
        <v>0</v>
      </c>
      <c r="P48" s="75">
        <v>7</v>
      </c>
      <c r="Q48" s="36"/>
      <c r="R48" s="36"/>
    </row>
    <row r="49" spans="1:18" s="6" customFormat="1" ht="20.25" customHeight="1">
      <c r="A49" s="32" t="s">
        <v>49</v>
      </c>
      <c r="B49" s="74">
        <f t="shared" si="8"/>
        <v>104</v>
      </c>
      <c r="C49" s="75">
        <v>11</v>
      </c>
      <c r="D49" s="75">
        <v>51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6</v>
      </c>
      <c r="L49" s="75">
        <v>0</v>
      </c>
      <c r="M49" s="75">
        <v>0</v>
      </c>
      <c r="N49" s="75">
        <v>0</v>
      </c>
      <c r="O49" s="75">
        <v>0</v>
      </c>
      <c r="P49" s="75">
        <v>36</v>
      </c>
      <c r="Q49" s="36"/>
      <c r="R49" s="36"/>
    </row>
    <row r="50" spans="1:18" s="6" customFormat="1" ht="20.25" customHeight="1">
      <c r="A50" s="32" t="s">
        <v>50</v>
      </c>
      <c r="B50" s="74">
        <f t="shared" si="8"/>
        <v>149</v>
      </c>
      <c r="C50" s="75">
        <v>14</v>
      </c>
      <c r="D50" s="75">
        <v>6</v>
      </c>
      <c r="E50" s="75">
        <v>0</v>
      </c>
      <c r="F50" s="75">
        <v>0</v>
      </c>
      <c r="G50" s="75">
        <v>0</v>
      </c>
      <c r="H50" s="75">
        <v>0</v>
      </c>
      <c r="I50" s="75">
        <v>2</v>
      </c>
      <c r="J50" s="75">
        <v>0</v>
      </c>
      <c r="K50" s="75">
        <v>111</v>
      </c>
      <c r="L50" s="75">
        <v>0</v>
      </c>
      <c r="M50" s="75">
        <v>2</v>
      </c>
      <c r="N50" s="75">
        <v>0</v>
      </c>
      <c r="O50" s="75">
        <v>4</v>
      </c>
      <c r="P50" s="75">
        <v>10</v>
      </c>
      <c r="Q50" s="36"/>
      <c r="R50" s="36"/>
    </row>
    <row r="51" spans="1:32" s="6" customFormat="1" ht="20.25" customHeight="1">
      <c r="A51" s="32" t="s">
        <v>51</v>
      </c>
      <c r="B51" s="74">
        <f t="shared" si="8"/>
        <v>171</v>
      </c>
      <c r="C51" s="75">
        <v>5</v>
      </c>
      <c r="D51" s="75">
        <v>28</v>
      </c>
      <c r="E51" s="75">
        <v>0</v>
      </c>
      <c r="F51" s="75">
        <v>0</v>
      </c>
      <c r="G51" s="75">
        <v>0</v>
      </c>
      <c r="H51" s="75">
        <v>39</v>
      </c>
      <c r="I51" s="75">
        <v>3</v>
      </c>
      <c r="J51" s="75">
        <v>0</v>
      </c>
      <c r="K51" s="75">
        <v>17</v>
      </c>
      <c r="L51" s="75">
        <v>0</v>
      </c>
      <c r="M51" s="75">
        <v>4</v>
      </c>
      <c r="N51" s="75">
        <v>53</v>
      </c>
      <c r="O51" s="75">
        <v>0</v>
      </c>
      <c r="P51" s="75">
        <v>22</v>
      </c>
      <c r="Q51" s="36"/>
      <c r="R51" s="36"/>
      <c r="AF51" s="5"/>
    </row>
    <row r="52" spans="1:33" s="6" customFormat="1" ht="20.25" customHeight="1">
      <c r="A52" s="39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17"/>
      <c r="R52" s="17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2" ht="20.25" customHeight="1">
      <c r="A53" s="31" t="s">
        <v>52</v>
      </c>
      <c r="B53" s="23">
        <f aca="true" t="shared" si="9" ref="B53:P53">SUM(B54:B60)</f>
        <v>3262</v>
      </c>
      <c r="C53" s="23">
        <f t="shared" si="9"/>
        <v>98</v>
      </c>
      <c r="D53" s="23">
        <f t="shared" si="9"/>
        <v>295</v>
      </c>
      <c r="E53" s="23">
        <f t="shared" si="9"/>
        <v>3</v>
      </c>
      <c r="F53" s="23">
        <f t="shared" si="9"/>
        <v>0</v>
      </c>
      <c r="G53" s="23">
        <f t="shared" si="9"/>
        <v>0</v>
      </c>
      <c r="H53" s="23">
        <f t="shared" si="9"/>
        <v>368</v>
      </c>
      <c r="I53" s="23">
        <f t="shared" si="9"/>
        <v>28</v>
      </c>
      <c r="J53" s="23">
        <f t="shared" si="9"/>
        <v>75</v>
      </c>
      <c r="K53" s="23">
        <f t="shared" si="9"/>
        <v>271</v>
      </c>
      <c r="L53" s="23">
        <f t="shared" si="9"/>
        <v>0</v>
      </c>
      <c r="M53" s="23">
        <f t="shared" si="9"/>
        <v>35</v>
      </c>
      <c r="N53" s="23">
        <f t="shared" si="9"/>
        <v>1693</v>
      </c>
      <c r="O53" s="23">
        <f t="shared" si="9"/>
        <v>0</v>
      </c>
      <c r="P53" s="73">
        <f t="shared" si="9"/>
        <v>396</v>
      </c>
      <c r="R53" s="17"/>
      <c r="AF53" s="6"/>
    </row>
    <row r="54" spans="1:33" ht="20.25" customHeight="1">
      <c r="A54" s="32" t="s">
        <v>53</v>
      </c>
      <c r="B54" s="74">
        <f aca="true" t="shared" si="10" ref="B54:B60">SUM(C54:P54)</f>
        <v>1604</v>
      </c>
      <c r="C54" s="75">
        <v>59</v>
      </c>
      <c r="D54" s="75">
        <v>42</v>
      </c>
      <c r="E54" s="75">
        <v>0</v>
      </c>
      <c r="F54" s="75">
        <v>0</v>
      </c>
      <c r="G54" s="75">
        <v>0</v>
      </c>
      <c r="H54" s="75">
        <v>26</v>
      </c>
      <c r="I54" s="75">
        <v>5</v>
      </c>
      <c r="J54" s="75">
        <v>70</v>
      </c>
      <c r="K54" s="75">
        <v>107</v>
      </c>
      <c r="L54" s="75">
        <v>0</v>
      </c>
      <c r="M54" s="75">
        <v>18</v>
      </c>
      <c r="N54" s="75">
        <v>1011</v>
      </c>
      <c r="O54" s="75">
        <v>0</v>
      </c>
      <c r="P54" s="75">
        <v>266</v>
      </c>
      <c r="Q54" s="36"/>
      <c r="R54" s="3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18" s="6" customFormat="1" ht="20.25" customHeight="1">
      <c r="A55" s="32" t="s">
        <v>54</v>
      </c>
      <c r="B55" s="74">
        <f t="shared" si="10"/>
        <v>1042</v>
      </c>
      <c r="C55" s="75">
        <v>35</v>
      </c>
      <c r="D55" s="75">
        <v>8</v>
      </c>
      <c r="E55" s="75">
        <v>3</v>
      </c>
      <c r="F55" s="75">
        <v>0</v>
      </c>
      <c r="G55" s="75">
        <v>0</v>
      </c>
      <c r="H55" s="75">
        <v>281</v>
      </c>
      <c r="I55" s="75">
        <v>21</v>
      </c>
      <c r="J55" s="75">
        <v>4</v>
      </c>
      <c r="K55" s="75">
        <v>74</v>
      </c>
      <c r="L55" s="75">
        <v>0</v>
      </c>
      <c r="M55" s="75">
        <v>11</v>
      </c>
      <c r="N55" s="75">
        <v>597</v>
      </c>
      <c r="O55" s="75">
        <v>0</v>
      </c>
      <c r="P55" s="75">
        <v>8</v>
      </c>
      <c r="Q55" s="36"/>
      <c r="R55" s="36"/>
    </row>
    <row r="56" spans="1:18" s="6" customFormat="1" ht="20.25" customHeight="1">
      <c r="A56" s="32" t="s">
        <v>55</v>
      </c>
      <c r="B56" s="74">
        <f t="shared" si="10"/>
        <v>205</v>
      </c>
      <c r="C56" s="75">
        <v>1</v>
      </c>
      <c r="D56" s="75">
        <v>108</v>
      </c>
      <c r="E56" s="75">
        <v>0</v>
      </c>
      <c r="F56" s="75">
        <v>0</v>
      </c>
      <c r="G56" s="75">
        <v>0</v>
      </c>
      <c r="H56" s="75">
        <v>25</v>
      </c>
      <c r="I56" s="75">
        <v>0</v>
      </c>
      <c r="J56" s="75">
        <v>0</v>
      </c>
      <c r="K56" s="75">
        <v>52</v>
      </c>
      <c r="L56" s="75">
        <v>0</v>
      </c>
      <c r="M56" s="75">
        <v>2</v>
      </c>
      <c r="N56" s="75">
        <v>0</v>
      </c>
      <c r="O56" s="75">
        <v>0</v>
      </c>
      <c r="P56" s="75">
        <v>17</v>
      </c>
      <c r="Q56" s="36"/>
      <c r="R56" s="36"/>
    </row>
    <row r="57" spans="1:18" s="6" customFormat="1" ht="20.25" customHeight="1">
      <c r="A57" s="32" t="s">
        <v>56</v>
      </c>
      <c r="B57" s="74">
        <f t="shared" si="10"/>
        <v>203</v>
      </c>
      <c r="C57" s="75">
        <v>0</v>
      </c>
      <c r="D57" s="75">
        <v>127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6</v>
      </c>
      <c r="L57" s="75">
        <v>0</v>
      </c>
      <c r="M57" s="75">
        <v>0</v>
      </c>
      <c r="N57" s="75">
        <v>0</v>
      </c>
      <c r="O57" s="75">
        <v>0</v>
      </c>
      <c r="P57" s="75">
        <v>70</v>
      </c>
      <c r="Q57" s="36"/>
      <c r="R57" s="36"/>
    </row>
    <row r="58" spans="1:18" s="6" customFormat="1" ht="20.25" customHeight="1">
      <c r="A58" s="32" t="s">
        <v>57</v>
      </c>
      <c r="B58" s="74">
        <f t="shared" si="10"/>
        <v>63</v>
      </c>
      <c r="C58" s="75">
        <v>2</v>
      </c>
      <c r="D58" s="75">
        <v>7</v>
      </c>
      <c r="E58" s="75">
        <v>0</v>
      </c>
      <c r="F58" s="75">
        <v>0</v>
      </c>
      <c r="G58" s="75">
        <v>0</v>
      </c>
      <c r="H58" s="75">
        <v>1</v>
      </c>
      <c r="I58" s="75">
        <v>2</v>
      </c>
      <c r="J58" s="75">
        <v>0</v>
      </c>
      <c r="K58" s="75">
        <v>27</v>
      </c>
      <c r="L58" s="75">
        <v>0</v>
      </c>
      <c r="M58" s="75">
        <v>4</v>
      </c>
      <c r="N58" s="75">
        <v>0</v>
      </c>
      <c r="O58" s="75">
        <v>0</v>
      </c>
      <c r="P58" s="75">
        <v>20</v>
      </c>
      <c r="Q58" s="36"/>
      <c r="R58" s="36"/>
    </row>
    <row r="59" spans="1:32" s="6" customFormat="1" ht="20.25" customHeight="1">
      <c r="A59" s="32" t="s">
        <v>58</v>
      </c>
      <c r="B59" s="74">
        <f t="shared" si="10"/>
        <v>43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35</v>
      </c>
      <c r="I59" s="75">
        <v>0</v>
      </c>
      <c r="J59" s="75">
        <v>1</v>
      </c>
      <c r="K59" s="75">
        <v>3</v>
      </c>
      <c r="L59" s="75">
        <v>0</v>
      </c>
      <c r="M59" s="75">
        <v>0</v>
      </c>
      <c r="N59" s="75">
        <v>0</v>
      </c>
      <c r="O59" s="75">
        <v>0</v>
      </c>
      <c r="P59" s="75">
        <v>4</v>
      </c>
      <c r="Q59" s="36"/>
      <c r="R59" s="36"/>
      <c r="AF59" s="5"/>
    </row>
    <row r="60" spans="1:33" s="6" customFormat="1" ht="20.25" customHeight="1">
      <c r="A60" s="32" t="s">
        <v>59</v>
      </c>
      <c r="B60" s="74">
        <f t="shared" si="10"/>
        <v>102</v>
      </c>
      <c r="C60" s="75">
        <v>1</v>
      </c>
      <c r="D60" s="75">
        <v>3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2</v>
      </c>
      <c r="L60" s="75">
        <v>0</v>
      </c>
      <c r="M60" s="75">
        <v>0</v>
      </c>
      <c r="N60" s="75">
        <v>85</v>
      </c>
      <c r="O60" s="75">
        <v>0</v>
      </c>
      <c r="P60" s="75">
        <v>11</v>
      </c>
      <c r="Q60" s="17"/>
      <c r="R60" s="1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2" ht="20.25" customHeight="1">
      <c r="A61" s="39"/>
      <c r="B61" s="29"/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75"/>
      <c r="N61" s="75"/>
      <c r="O61" s="75"/>
      <c r="P61" s="75"/>
      <c r="R61" s="17"/>
      <c r="AF61" s="6"/>
    </row>
    <row r="62" spans="1:33" ht="20.25" customHeight="1">
      <c r="A62" s="31" t="s">
        <v>60</v>
      </c>
      <c r="B62" s="23">
        <f aca="true" t="shared" si="11" ref="B62:P62">SUM(B63:B68)</f>
        <v>2858</v>
      </c>
      <c r="C62" s="23">
        <f t="shared" si="11"/>
        <v>548</v>
      </c>
      <c r="D62" s="23">
        <f t="shared" si="11"/>
        <v>407</v>
      </c>
      <c r="E62" s="23">
        <f t="shared" si="11"/>
        <v>16</v>
      </c>
      <c r="F62" s="23">
        <f t="shared" si="11"/>
        <v>0</v>
      </c>
      <c r="G62" s="23">
        <f t="shared" si="11"/>
        <v>0</v>
      </c>
      <c r="H62" s="23">
        <f t="shared" si="11"/>
        <v>222</v>
      </c>
      <c r="I62" s="23">
        <f t="shared" si="11"/>
        <v>48</v>
      </c>
      <c r="J62" s="23">
        <f t="shared" si="11"/>
        <v>95</v>
      </c>
      <c r="K62" s="23">
        <f t="shared" si="11"/>
        <v>422</v>
      </c>
      <c r="L62" s="23">
        <f t="shared" si="11"/>
        <v>0</v>
      </c>
      <c r="M62" s="23">
        <f t="shared" si="11"/>
        <v>246</v>
      </c>
      <c r="N62" s="23">
        <f t="shared" si="11"/>
        <v>637</v>
      </c>
      <c r="O62" s="23">
        <f t="shared" si="11"/>
        <v>0</v>
      </c>
      <c r="P62" s="73">
        <f t="shared" si="11"/>
        <v>217</v>
      </c>
      <c r="Q62" s="36"/>
      <c r="R62" s="3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18" s="6" customFormat="1" ht="20.25" customHeight="1">
      <c r="A63" s="32" t="s">
        <v>61</v>
      </c>
      <c r="B63" s="74">
        <f aca="true" t="shared" si="12" ref="B63:B68">SUM(C63:P63)</f>
        <v>1562</v>
      </c>
      <c r="C63" s="75">
        <v>297</v>
      </c>
      <c r="D63" s="75">
        <v>45</v>
      </c>
      <c r="E63" s="75">
        <v>3</v>
      </c>
      <c r="F63" s="75">
        <v>0</v>
      </c>
      <c r="G63" s="75">
        <v>0</v>
      </c>
      <c r="H63" s="75">
        <v>133</v>
      </c>
      <c r="I63" s="75">
        <v>8</v>
      </c>
      <c r="J63" s="75">
        <v>95</v>
      </c>
      <c r="K63" s="75">
        <v>296</v>
      </c>
      <c r="L63" s="75">
        <v>0</v>
      </c>
      <c r="M63" s="75">
        <v>180</v>
      </c>
      <c r="N63" s="75">
        <v>482</v>
      </c>
      <c r="O63" s="75">
        <v>0</v>
      </c>
      <c r="P63" s="75">
        <v>23</v>
      </c>
      <c r="Q63" s="36"/>
      <c r="R63" s="36"/>
    </row>
    <row r="64" spans="1:33" s="6" customFormat="1" ht="20.25" customHeight="1">
      <c r="A64" s="32" t="s">
        <v>62</v>
      </c>
      <c r="B64" s="74">
        <f t="shared" si="12"/>
        <v>412</v>
      </c>
      <c r="C64" s="75">
        <v>210</v>
      </c>
      <c r="D64" s="75">
        <v>74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31</v>
      </c>
      <c r="L64" s="75">
        <v>0</v>
      </c>
      <c r="M64" s="75">
        <v>30</v>
      </c>
      <c r="N64" s="75">
        <v>0</v>
      </c>
      <c r="O64" s="75">
        <v>0</v>
      </c>
      <c r="P64" s="75">
        <v>67</v>
      </c>
      <c r="Q64" s="17"/>
      <c r="R64" s="1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G64" s="5"/>
    </row>
    <row r="65" spans="1:18" s="6" customFormat="1" ht="20.25" customHeight="1">
      <c r="A65" s="32" t="s">
        <v>63</v>
      </c>
      <c r="B65" s="74">
        <f t="shared" si="12"/>
        <v>110</v>
      </c>
      <c r="C65" s="75">
        <v>21</v>
      </c>
      <c r="D65" s="75">
        <v>30</v>
      </c>
      <c r="E65" s="75">
        <v>0</v>
      </c>
      <c r="F65" s="75">
        <v>0</v>
      </c>
      <c r="G65" s="75">
        <v>0</v>
      </c>
      <c r="H65" s="75">
        <v>6</v>
      </c>
      <c r="I65" s="75">
        <v>6</v>
      </c>
      <c r="J65" s="75">
        <v>0</v>
      </c>
      <c r="K65" s="75">
        <v>13</v>
      </c>
      <c r="L65" s="75">
        <v>0</v>
      </c>
      <c r="M65" s="75">
        <v>7</v>
      </c>
      <c r="N65" s="75">
        <v>20</v>
      </c>
      <c r="O65" s="75">
        <v>0</v>
      </c>
      <c r="P65" s="75">
        <v>7</v>
      </c>
      <c r="Q65" s="36"/>
      <c r="R65" s="36"/>
    </row>
    <row r="66" spans="1:18" s="6" customFormat="1" ht="20.25" customHeight="1">
      <c r="A66" s="32" t="s">
        <v>64</v>
      </c>
      <c r="B66" s="74">
        <f t="shared" si="12"/>
        <v>286</v>
      </c>
      <c r="C66" s="75">
        <v>15</v>
      </c>
      <c r="D66" s="75">
        <v>169</v>
      </c>
      <c r="E66" s="75">
        <v>0</v>
      </c>
      <c r="F66" s="75">
        <v>0</v>
      </c>
      <c r="G66" s="75">
        <v>0</v>
      </c>
      <c r="H66" s="75">
        <v>0</v>
      </c>
      <c r="I66" s="75">
        <v>1</v>
      </c>
      <c r="J66" s="75">
        <v>0</v>
      </c>
      <c r="K66" s="75">
        <v>39</v>
      </c>
      <c r="L66" s="75">
        <v>0</v>
      </c>
      <c r="M66" s="75">
        <v>12</v>
      </c>
      <c r="N66" s="75">
        <v>0</v>
      </c>
      <c r="O66" s="75">
        <v>0</v>
      </c>
      <c r="P66" s="75">
        <v>50</v>
      </c>
      <c r="Q66" s="36"/>
      <c r="R66" s="36"/>
    </row>
    <row r="67" spans="1:32" s="6" customFormat="1" ht="20.25" customHeight="1">
      <c r="A67" s="32" t="s">
        <v>65</v>
      </c>
      <c r="B67" s="74">
        <f t="shared" si="12"/>
        <v>100</v>
      </c>
      <c r="C67" s="75">
        <v>5</v>
      </c>
      <c r="D67" s="75">
        <v>67</v>
      </c>
      <c r="E67" s="75">
        <v>2</v>
      </c>
      <c r="F67" s="75">
        <v>0</v>
      </c>
      <c r="G67" s="75">
        <v>0</v>
      </c>
      <c r="H67" s="75">
        <v>0</v>
      </c>
      <c r="I67" s="75">
        <v>9</v>
      </c>
      <c r="J67" s="75">
        <v>0</v>
      </c>
      <c r="K67" s="75">
        <v>15</v>
      </c>
      <c r="L67" s="75">
        <v>0</v>
      </c>
      <c r="M67" s="75">
        <v>1</v>
      </c>
      <c r="N67" s="75">
        <v>0</v>
      </c>
      <c r="O67" s="75">
        <v>0</v>
      </c>
      <c r="P67" s="75">
        <v>1</v>
      </c>
      <c r="Q67" s="36"/>
      <c r="R67" s="36"/>
      <c r="AF67" s="5"/>
    </row>
    <row r="68" spans="1:33" ht="20.25" customHeight="1">
      <c r="A68" s="32" t="s">
        <v>66</v>
      </c>
      <c r="B68" s="74">
        <f t="shared" si="12"/>
        <v>388</v>
      </c>
      <c r="C68" s="75">
        <v>0</v>
      </c>
      <c r="D68" s="75">
        <v>22</v>
      </c>
      <c r="E68" s="75">
        <v>11</v>
      </c>
      <c r="F68" s="75">
        <v>0</v>
      </c>
      <c r="G68" s="75">
        <v>0</v>
      </c>
      <c r="H68" s="75">
        <v>83</v>
      </c>
      <c r="I68" s="75">
        <v>24</v>
      </c>
      <c r="J68" s="75">
        <v>0</v>
      </c>
      <c r="K68" s="75">
        <v>28</v>
      </c>
      <c r="L68" s="75">
        <v>0</v>
      </c>
      <c r="M68" s="75">
        <v>16</v>
      </c>
      <c r="N68" s="75">
        <v>135</v>
      </c>
      <c r="O68" s="75">
        <v>0</v>
      </c>
      <c r="P68" s="75">
        <v>69</v>
      </c>
      <c r="Q68" s="36"/>
      <c r="R68" s="3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18" s="6" customFormat="1" ht="20.25" customHeight="1">
      <c r="A69" s="39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36"/>
      <c r="R69" s="36"/>
    </row>
    <row r="70" spans="1:18" s="6" customFormat="1" ht="20.25" customHeight="1">
      <c r="A70" s="31" t="s">
        <v>67</v>
      </c>
      <c r="B70" s="23">
        <f aca="true" t="shared" si="13" ref="B70:P70">SUM(B71:B76)</f>
        <v>1915</v>
      </c>
      <c r="C70" s="23">
        <f t="shared" si="13"/>
        <v>312</v>
      </c>
      <c r="D70" s="23">
        <f t="shared" si="13"/>
        <v>51</v>
      </c>
      <c r="E70" s="23">
        <f t="shared" si="13"/>
        <v>10</v>
      </c>
      <c r="F70" s="23">
        <f t="shared" si="13"/>
        <v>0</v>
      </c>
      <c r="G70" s="23">
        <f t="shared" si="13"/>
        <v>0</v>
      </c>
      <c r="H70" s="23">
        <f t="shared" si="13"/>
        <v>550</v>
      </c>
      <c r="I70" s="23">
        <f t="shared" si="13"/>
        <v>65</v>
      </c>
      <c r="J70" s="23">
        <f t="shared" si="13"/>
        <v>135</v>
      </c>
      <c r="K70" s="23">
        <f t="shared" si="13"/>
        <v>180</v>
      </c>
      <c r="L70" s="23">
        <f t="shared" si="13"/>
        <v>0</v>
      </c>
      <c r="M70" s="23">
        <f t="shared" si="13"/>
        <v>102</v>
      </c>
      <c r="N70" s="23">
        <f t="shared" si="13"/>
        <v>399</v>
      </c>
      <c r="O70" s="23">
        <f t="shared" si="13"/>
        <v>4</v>
      </c>
      <c r="P70" s="73">
        <f t="shared" si="13"/>
        <v>107</v>
      </c>
      <c r="Q70" s="36"/>
      <c r="R70" s="36"/>
    </row>
    <row r="71" spans="1:32" s="6" customFormat="1" ht="20.25" customHeight="1">
      <c r="A71" s="32" t="s">
        <v>68</v>
      </c>
      <c r="B71" s="74">
        <f aca="true" t="shared" si="14" ref="B71:B76">SUM(C71:P71)</f>
        <v>785</v>
      </c>
      <c r="C71" s="75">
        <v>78</v>
      </c>
      <c r="D71" s="75">
        <v>9</v>
      </c>
      <c r="E71" s="75">
        <v>1</v>
      </c>
      <c r="F71" s="75">
        <v>0</v>
      </c>
      <c r="G71" s="75">
        <v>0</v>
      </c>
      <c r="H71" s="75">
        <v>224</v>
      </c>
      <c r="I71" s="75">
        <v>41</v>
      </c>
      <c r="J71" s="75">
        <v>71</v>
      </c>
      <c r="K71" s="75">
        <v>107</v>
      </c>
      <c r="L71" s="75">
        <v>0</v>
      </c>
      <c r="M71" s="75">
        <v>59</v>
      </c>
      <c r="N71" s="75">
        <v>186</v>
      </c>
      <c r="O71" s="75">
        <v>4</v>
      </c>
      <c r="P71" s="75">
        <v>5</v>
      </c>
      <c r="Q71" s="36"/>
      <c r="R71" s="36"/>
      <c r="AF71" s="5"/>
    </row>
    <row r="72" spans="1:33" s="6" customFormat="1" ht="20.25" customHeight="1">
      <c r="A72" s="5" t="s">
        <v>69</v>
      </c>
      <c r="B72" s="74">
        <f t="shared" si="14"/>
        <v>556</v>
      </c>
      <c r="C72" s="75">
        <v>129</v>
      </c>
      <c r="D72" s="75">
        <v>0</v>
      </c>
      <c r="E72" s="75">
        <v>8</v>
      </c>
      <c r="F72" s="75">
        <v>0</v>
      </c>
      <c r="G72" s="75">
        <v>0</v>
      </c>
      <c r="H72" s="75">
        <v>223</v>
      </c>
      <c r="I72" s="75">
        <v>1</v>
      </c>
      <c r="J72" s="75">
        <v>37</v>
      </c>
      <c r="K72" s="75">
        <v>24</v>
      </c>
      <c r="L72" s="75">
        <v>0</v>
      </c>
      <c r="M72" s="75">
        <v>18</v>
      </c>
      <c r="N72" s="75">
        <v>96</v>
      </c>
      <c r="O72" s="75">
        <v>0</v>
      </c>
      <c r="P72" s="75">
        <v>20</v>
      </c>
      <c r="Q72" s="17"/>
      <c r="R72" s="1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2" ht="20.25" customHeight="1">
      <c r="A73" s="32" t="s">
        <v>70</v>
      </c>
      <c r="B73" s="74">
        <f t="shared" si="14"/>
        <v>129</v>
      </c>
      <c r="C73" s="75">
        <v>5</v>
      </c>
      <c r="D73" s="75">
        <v>12</v>
      </c>
      <c r="E73" s="75">
        <v>0</v>
      </c>
      <c r="F73" s="75">
        <v>0</v>
      </c>
      <c r="G73" s="75">
        <v>0</v>
      </c>
      <c r="H73" s="75">
        <v>62</v>
      </c>
      <c r="I73" s="75">
        <v>14</v>
      </c>
      <c r="J73" s="75">
        <v>2</v>
      </c>
      <c r="K73" s="75">
        <v>7</v>
      </c>
      <c r="L73" s="75">
        <v>0</v>
      </c>
      <c r="M73" s="75">
        <v>5</v>
      </c>
      <c r="N73" s="75">
        <v>0</v>
      </c>
      <c r="O73" s="75">
        <v>0</v>
      </c>
      <c r="P73" s="75">
        <v>22</v>
      </c>
      <c r="R73" s="17"/>
      <c r="AF73" s="6"/>
    </row>
    <row r="74" spans="1:33" ht="20.25" customHeight="1">
      <c r="A74" s="32" t="s">
        <v>71</v>
      </c>
      <c r="B74" s="74">
        <f t="shared" si="14"/>
        <v>91</v>
      </c>
      <c r="C74" s="75">
        <v>34</v>
      </c>
      <c r="D74" s="75">
        <v>7</v>
      </c>
      <c r="E74" s="75">
        <v>1</v>
      </c>
      <c r="F74" s="75">
        <v>0</v>
      </c>
      <c r="G74" s="75">
        <v>0</v>
      </c>
      <c r="H74" s="75">
        <v>0</v>
      </c>
      <c r="I74" s="75">
        <v>4</v>
      </c>
      <c r="J74" s="75">
        <v>0</v>
      </c>
      <c r="K74" s="75">
        <v>11</v>
      </c>
      <c r="L74" s="75">
        <v>0</v>
      </c>
      <c r="M74" s="75">
        <v>4</v>
      </c>
      <c r="N74" s="75">
        <v>0</v>
      </c>
      <c r="O74" s="75">
        <v>0</v>
      </c>
      <c r="P74" s="75">
        <v>30</v>
      </c>
      <c r="Q74" s="36"/>
      <c r="R74" s="3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18" s="6" customFormat="1" ht="20.25" customHeight="1">
      <c r="A75" s="32" t="s">
        <v>72</v>
      </c>
      <c r="B75" s="74">
        <f t="shared" si="14"/>
        <v>155</v>
      </c>
      <c r="C75" s="75">
        <v>25</v>
      </c>
      <c r="D75" s="75">
        <v>18</v>
      </c>
      <c r="E75" s="75">
        <v>0</v>
      </c>
      <c r="F75" s="75">
        <v>0</v>
      </c>
      <c r="G75" s="75">
        <v>0</v>
      </c>
      <c r="H75" s="75">
        <v>12</v>
      </c>
      <c r="I75" s="75">
        <v>2</v>
      </c>
      <c r="J75" s="75">
        <v>13</v>
      </c>
      <c r="K75" s="75">
        <v>27</v>
      </c>
      <c r="L75" s="75">
        <v>0</v>
      </c>
      <c r="M75" s="75">
        <v>8</v>
      </c>
      <c r="N75" s="75">
        <v>39</v>
      </c>
      <c r="O75" s="75">
        <v>0</v>
      </c>
      <c r="P75" s="75">
        <v>11</v>
      </c>
      <c r="Q75" s="36"/>
      <c r="R75" s="36"/>
    </row>
    <row r="76" spans="1:18" s="6" customFormat="1" ht="20.25" customHeight="1">
      <c r="A76" s="32" t="s">
        <v>73</v>
      </c>
      <c r="B76" s="74">
        <f t="shared" si="14"/>
        <v>199</v>
      </c>
      <c r="C76" s="75">
        <v>41</v>
      </c>
      <c r="D76" s="75">
        <v>5</v>
      </c>
      <c r="E76" s="75">
        <v>0</v>
      </c>
      <c r="F76" s="75">
        <v>0</v>
      </c>
      <c r="G76" s="75">
        <v>0</v>
      </c>
      <c r="H76" s="75">
        <v>29</v>
      </c>
      <c r="I76" s="75">
        <v>3</v>
      </c>
      <c r="J76" s="75">
        <v>12</v>
      </c>
      <c r="K76" s="75">
        <v>4</v>
      </c>
      <c r="L76" s="75">
        <v>0</v>
      </c>
      <c r="M76" s="75">
        <v>8</v>
      </c>
      <c r="N76" s="75">
        <v>78</v>
      </c>
      <c r="O76" s="75">
        <v>0</v>
      </c>
      <c r="P76" s="75">
        <v>19</v>
      </c>
      <c r="Q76" s="36"/>
      <c r="R76" s="36"/>
    </row>
    <row r="77" spans="1:18" s="6" customFormat="1" ht="20.25" customHeight="1">
      <c r="A77" s="39"/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36"/>
      <c r="R77" s="36"/>
    </row>
    <row r="78" spans="1:18" s="6" customFormat="1" ht="20.25" customHeight="1">
      <c r="A78" s="31" t="s">
        <v>74</v>
      </c>
      <c r="B78" s="23">
        <f aca="true" t="shared" si="15" ref="B78:P78">SUM(B79:B84)</f>
        <v>1854</v>
      </c>
      <c r="C78" s="23">
        <f t="shared" si="15"/>
        <v>226</v>
      </c>
      <c r="D78" s="23">
        <f t="shared" si="15"/>
        <v>207</v>
      </c>
      <c r="E78" s="23">
        <f t="shared" si="15"/>
        <v>0</v>
      </c>
      <c r="F78" s="23">
        <f t="shared" si="15"/>
        <v>0</v>
      </c>
      <c r="G78" s="23">
        <f t="shared" si="15"/>
        <v>0</v>
      </c>
      <c r="H78" s="23">
        <f t="shared" si="15"/>
        <v>335</v>
      </c>
      <c r="I78" s="23">
        <f t="shared" si="15"/>
        <v>40</v>
      </c>
      <c r="J78" s="23">
        <f t="shared" si="15"/>
        <v>9</v>
      </c>
      <c r="K78" s="23">
        <f t="shared" si="15"/>
        <v>142</v>
      </c>
      <c r="L78" s="23">
        <f t="shared" si="15"/>
        <v>0</v>
      </c>
      <c r="M78" s="23">
        <f t="shared" si="15"/>
        <v>73</v>
      </c>
      <c r="N78" s="23">
        <f t="shared" si="15"/>
        <v>506</v>
      </c>
      <c r="O78" s="23">
        <f t="shared" si="15"/>
        <v>0</v>
      </c>
      <c r="P78" s="73">
        <f t="shared" si="15"/>
        <v>316</v>
      </c>
      <c r="Q78" s="36"/>
      <c r="R78" s="36"/>
    </row>
    <row r="79" spans="1:18" s="6" customFormat="1" ht="20.25" customHeight="1">
      <c r="A79" s="32" t="s">
        <v>75</v>
      </c>
      <c r="B79" s="74">
        <f aca="true" t="shared" si="16" ref="B79:B84">SUM(C79:P79)</f>
        <v>742</v>
      </c>
      <c r="C79" s="75">
        <v>75</v>
      </c>
      <c r="D79" s="75">
        <v>11</v>
      </c>
      <c r="E79" s="75">
        <v>0</v>
      </c>
      <c r="F79" s="75">
        <v>0</v>
      </c>
      <c r="G79" s="75">
        <v>0</v>
      </c>
      <c r="H79" s="75">
        <v>51</v>
      </c>
      <c r="I79" s="75">
        <v>6</v>
      </c>
      <c r="J79" s="75">
        <v>4</v>
      </c>
      <c r="K79" s="75">
        <v>49</v>
      </c>
      <c r="L79" s="75">
        <v>0</v>
      </c>
      <c r="M79" s="75">
        <v>31</v>
      </c>
      <c r="N79" s="75">
        <v>376</v>
      </c>
      <c r="O79" s="75">
        <v>0</v>
      </c>
      <c r="P79" s="75">
        <v>139</v>
      </c>
      <c r="Q79" s="36"/>
      <c r="R79" s="36"/>
    </row>
    <row r="80" spans="1:18" s="6" customFormat="1" ht="20.25" customHeight="1">
      <c r="A80" s="32" t="s">
        <v>76</v>
      </c>
      <c r="B80" s="74">
        <f t="shared" si="16"/>
        <v>710</v>
      </c>
      <c r="C80" s="75">
        <v>92</v>
      </c>
      <c r="D80" s="75">
        <v>73</v>
      </c>
      <c r="E80" s="75">
        <v>0</v>
      </c>
      <c r="F80" s="75">
        <v>0</v>
      </c>
      <c r="G80" s="75">
        <v>0</v>
      </c>
      <c r="H80" s="75">
        <v>284</v>
      </c>
      <c r="I80" s="75">
        <v>21</v>
      </c>
      <c r="J80" s="75">
        <v>5</v>
      </c>
      <c r="K80" s="75">
        <v>54</v>
      </c>
      <c r="L80" s="75">
        <v>0</v>
      </c>
      <c r="M80" s="75">
        <v>23</v>
      </c>
      <c r="N80" s="75">
        <v>130</v>
      </c>
      <c r="O80" s="75">
        <v>0</v>
      </c>
      <c r="P80" s="75">
        <v>28</v>
      </c>
      <c r="Q80" s="36"/>
      <c r="R80" s="36"/>
    </row>
    <row r="81" spans="1:18" s="6" customFormat="1" ht="20.25" customHeight="1">
      <c r="A81" s="32" t="s">
        <v>77</v>
      </c>
      <c r="B81" s="74">
        <f t="shared" si="16"/>
        <v>34</v>
      </c>
      <c r="C81" s="75">
        <v>2</v>
      </c>
      <c r="D81" s="75">
        <v>10</v>
      </c>
      <c r="E81" s="75">
        <v>0</v>
      </c>
      <c r="F81" s="75">
        <v>0</v>
      </c>
      <c r="G81" s="75">
        <v>0</v>
      </c>
      <c r="H81" s="75">
        <v>0</v>
      </c>
      <c r="I81" s="75">
        <v>4</v>
      </c>
      <c r="J81" s="75">
        <v>0</v>
      </c>
      <c r="K81" s="75">
        <v>7</v>
      </c>
      <c r="L81" s="75">
        <v>0</v>
      </c>
      <c r="M81" s="75">
        <v>2</v>
      </c>
      <c r="N81" s="75">
        <v>0</v>
      </c>
      <c r="O81" s="75">
        <v>0</v>
      </c>
      <c r="P81" s="75">
        <v>9</v>
      </c>
      <c r="Q81" s="36"/>
      <c r="R81" s="36"/>
    </row>
    <row r="82" spans="1:18" s="6" customFormat="1" ht="20.25" customHeight="1">
      <c r="A82" s="32" t="s">
        <v>78</v>
      </c>
      <c r="B82" s="74">
        <f t="shared" si="16"/>
        <v>292</v>
      </c>
      <c r="C82" s="75">
        <v>54</v>
      </c>
      <c r="D82" s="75">
        <v>83</v>
      </c>
      <c r="E82" s="75">
        <v>0</v>
      </c>
      <c r="F82" s="75">
        <v>0</v>
      </c>
      <c r="G82" s="75">
        <v>0</v>
      </c>
      <c r="H82" s="75">
        <v>0</v>
      </c>
      <c r="I82" s="75">
        <v>9</v>
      </c>
      <c r="J82" s="75">
        <v>0</v>
      </c>
      <c r="K82" s="75">
        <v>20</v>
      </c>
      <c r="L82" s="75">
        <v>0</v>
      </c>
      <c r="M82" s="75">
        <v>11</v>
      </c>
      <c r="N82" s="75">
        <v>0</v>
      </c>
      <c r="O82" s="75">
        <v>0</v>
      </c>
      <c r="P82" s="75">
        <v>115</v>
      </c>
      <c r="Q82" s="36"/>
      <c r="R82" s="36"/>
    </row>
    <row r="83" spans="1:18" s="6" customFormat="1" ht="20.25" customHeight="1">
      <c r="A83" s="32" t="s">
        <v>79</v>
      </c>
      <c r="B83" s="74">
        <f t="shared" si="16"/>
        <v>14</v>
      </c>
      <c r="C83" s="75">
        <v>2</v>
      </c>
      <c r="D83" s="75">
        <v>5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4</v>
      </c>
      <c r="L83" s="75">
        <v>0</v>
      </c>
      <c r="M83" s="75">
        <v>2</v>
      </c>
      <c r="N83" s="75">
        <v>0</v>
      </c>
      <c r="O83" s="75">
        <v>0</v>
      </c>
      <c r="P83" s="75">
        <v>1</v>
      </c>
      <c r="Q83" s="36"/>
      <c r="R83" s="36"/>
    </row>
    <row r="84" spans="1:18" s="6" customFormat="1" ht="20.25" customHeight="1">
      <c r="A84" s="32" t="s">
        <v>80</v>
      </c>
      <c r="B84" s="74">
        <f t="shared" si="16"/>
        <v>62</v>
      </c>
      <c r="C84" s="75">
        <v>1</v>
      </c>
      <c r="D84" s="75">
        <v>25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8</v>
      </c>
      <c r="L84" s="75">
        <v>0</v>
      </c>
      <c r="M84" s="75">
        <v>4</v>
      </c>
      <c r="N84" s="75">
        <v>0</v>
      </c>
      <c r="O84" s="75">
        <v>0</v>
      </c>
      <c r="P84" s="75">
        <v>24</v>
      </c>
      <c r="Q84" s="36"/>
      <c r="R84" s="36"/>
    </row>
    <row r="85" spans="1:18" s="6" customFormat="1" ht="20.25" customHeight="1">
      <c r="A85" s="39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36"/>
      <c r="R85" s="36"/>
    </row>
    <row r="86" spans="1:32" s="6" customFormat="1" ht="20.25" customHeight="1">
      <c r="A86" s="31" t="s">
        <v>81</v>
      </c>
      <c r="B86" s="23">
        <f aca="true" t="shared" si="17" ref="B86:P86">SUM(B87:B92)</f>
        <v>2264</v>
      </c>
      <c r="C86" s="23">
        <f t="shared" si="17"/>
        <v>289</v>
      </c>
      <c r="D86" s="23">
        <f t="shared" si="17"/>
        <v>466</v>
      </c>
      <c r="E86" s="23">
        <f t="shared" si="17"/>
        <v>1</v>
      </c>
      <c r="F86" s="23">
        <f t="shared" si="17"/>
        <v>0</v>
      </c>
      <c r="G86" s="23">
        <f t="shared" si="17"/>
        <v>0</v>
      </c>
      <c r="H86" s="23">
        <f t="shared" si="17"/>
        <v>40</v>
      </c>
      <c r="I86" s="23">
        <f t="shared" si="17"/>
        <v>8</v>
      </c>
      <c r="J86" s="23">
        <f t="shared" si="17"/>
        <v>5</v>
      </c>
      <c r="K86" s="23">
        <f t="shared" si="17"/>
        <v>132</v>
      </c>
      <c r="L86" s="23">
        <f t="shared" si="17"/>
        <v>0</v>
      </c>
      <c r="M86" s="23">
        <f t="shared" si="17"/>
        <v>91</v>
      </c>
      <c r="N86" s="23">
        <f t="shared" si="17"/>
        <v>822</v>
      </c>
      <c r="O86" s="23">
        <f t="shared" si="17"/>
        <v>0</v>
      </c>
      <c r="P86" s="73">
        <f t="shared" si="17"/>
        <v>410</v>
      </c>
      <c r="Q86" s="36"/>
      <c r="R86" s="36"/>
      <c r="AF86" s="5"/>
    </row>
    <row r="87" spans="1:33" s="6" customFormat="1" ht="20.25" customHeight="1">
      <c r="A87" s="32" t="s">
        <v>82</v>
      </c>
      <c r="B87" s="74">
        <f aca="true" t="shared" si="18" ref="B87:B92">SUM(C87:P87)</f>
        <v>1157</v>
      </c>
      <c r="C87" s="75">
        <v>198</v>
      </c>
      <c r="D87" s="75">
        <v>305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36</v>
      </c>
      <c r="L87" s="75">
        <v>0</v>
      </c>
      <c r="M87" s="75">
        <v>49</v>
      </c>
      <c r="N87" s="75">
        <v>376</v>
      </c>
      <c r="O87" s="75">
        <v>0</v>
      </c>
      <c r="P87" s="75">
        <v>193</v>
      </c>
      <c r="Q87" s="36"/>
      <c r="R87" s="17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G87" s="5"/>
    </row>
    <row r="88" spans="1:33" ht="20.25" customHeight="1">
      <c r="A88" s="32" t="s">
        <v>83</v>
      </c>
      <c r="B88" s="74">
        <f t="shared" si="18"/>
        <v>550</v>
      </c>
      <c r="C88" s="75">
        <v>8</v>
      </c>
      <c r="D88" s="75">
        <v>4</v>
      </c>
      <c r="E88" s="75">
        <v>0</v>
      </c>
      <c r="F88" s="75">
        <v>0</v>
      </c>
      <c r="G88" s="75">
        <v>0</v>
      </c>
      <c r="H88" s="75">
        <v>4</v>
      </c>
      <c r="I88" s="75">
        <v>1</v>
      </c>
      <c r="J88" s="75">
        <v>2</v>
      </c>
      <c r="K88" s="75">
        <v>49</v>
      </c>
      <c r="L88" s="75">
        <v>0</v>
      </c>
      <c r="M88" s="75">
        <v>29</v>
      </c>
      <c r="N88" s="75">
        <v>325</v>
      </c>
      <c r="O88" s="75">
        <v>0</v>
      </c>
      <c r="P88" s="75">
        <v>128</v>
      </c>
      <c r="Q88" s="36"/>
      <c r="R88" s="3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18" s="6" customFormat="1" ht="20.25" customHeight="1">
      <c r="A89" s="32" t="s">
        <v>84</v>
      </c>
      <c r="B89" s="74">
        <f t="shared" si="18"/>
        <v>275</v>
      </c>
      <c r="C89" s="75">
        <v>49</v>
      </c>
      <c r="D89" s="75">
        <v>34</v>
      </c>
      <c r="E89" s="75">
        <v>0</v>
      </c>
      <c r="F89" s="75">
        <v>0</v>
      </c>
      <c r="G89" s="75">
        <v>0</v>
      </c>
      <c r="H89" s="75">
        <v>26</v>
      </c>
      <c r="I89" s="75">
        <v>0</v>
      </c>
      <c r="J89" s="75">
        <v>2</v>
      </c>
      <c r="K89" s="75">
        <v>26</v>
      </c>
      <c r="L89" s="75">
        <v>0</v>
      </c>
      <c r="M89" s="75">
        <v>7</v>
      </c>
      <c r="N89" s="75">
        <v>108</v>
      </c>
      <c r="O89" s="75">
        <v>0</v>
      </c>
      <c r="P89" s="75">
        <v>23</v>
      </c>
      <c r="Q89" s="36"/>
      <c r="R89" s="36"/>
    </row>
    <row r="90" spans="1:18" s="6" customFormat="1" ht="20.25" customHeight="1">
      <c r="A90" s="32" t="s">
        <v>85</v>
      </c>
      <c r="B90" s="74">
        <f t="shared" si="18"/>
        <v>65</v>
      </c>
      <c r="C90" s="75">
        <v>20</v>
      </c>
      <c r="D90" s="75">
        <v>17</v>
      </c>
      <c r="E90" s="75">
        <v>0</v>
      </c>
      <c r="F90" s="75">
        <v>0</v>
      </c>
      <c r="G90" s="75">
        <v>0</v>
      </c>
      <c r="H90" s="75">
        <v>7</v>
      </c>
      <c r="I90" s="75">
        <v>0</v>
      </c>
      <c r="J90" s="75">
        <v>1</v>
      </c>
      <c r="K90" s="75">
        <v>11</v>
      </c>
      <c r="L90" s="75">
        <v>0</v>
      </c>
      <c r="M90" s="75">
        <v>3</v>
      </c>
      <c r="N90" s="75">
        <v>0</v>
      </c>
      <c r="O90" s="75">
        <v>0</v>
      </c>
      <c r="P90" s="75">
        <v>6</v>
      </c>
      <c r="Q90" s="36"/>
      <c r="R90" s="36"/>
    </row>
    <row r="91" spans="1:18" s="6" customFormat="1" ht="20.25" customHeight="1">
      <c r="A91" s="32" t="s">
        <v>86</v>
      </c>
      <c r="B91" s="74">
        <f t="shared" si="18"/>
        <v>168</v>
      </c>
      <c r="C91" s="75">
        <v>14</v>
      </c>
      <c r="D91" s="75">
        <v>98</v>
      </c>
      <c r="E91" s="75">
        <v>1</v>
      </c>
      <c r="F91" s="75">
        <v>0</v>
      </c>
      <c r="G91" s="75">
        <v>0</v>
      </c>
      <c r="H91" s="75">
        <v>3</v>
      </c>
      <c r="I91" s="75">
        <v>0</v>
      </c>
      <c r="J91" s="75">
        <v>0</v>
      </c>
      <c r="K91" s="75">
        <v>1</v>
      </c>
      <c r="L91" s="75">
        <v>0</v>
      </c>
      <c r="M91" s="75">
        <v>3</v>
      </c>
      <c r="N91" s="75">
        <v>13</v>
      </c>
      <c r="O91" s="75">
        <v>0</v>
      </c>
      <c r="P91" s="75">
        <v>35</v>
      </c>
      <c r="Q91" s="36"/>
      <c r="R91" s="36"/>
    </row>
    <row r="92" spans="1:18" s="6" customFormat="1" ht="20.25" customHeight="1">
      <c r="A92" s="32" t="s">
        <v>87</v>
      </c>
      <c r="B92" s="74">
        <f t="shared" si="18"/>
        <v>49</v>
      </c>
      <c r="C92" s="75">
        <v>0</v>
      </c>
      <c r="D92" s="75">
        <v>8</v>
      </c>
      <c r="E92" s="75">
        <v>0</v>
      </c>
      <c r="F92" s="75">
        <v>0</v>
      </c>
      <c r="G92" s="75">
        <v>0</v>
      </c>
      <c r="H92" s="75">
        <v>0</v>
      </c>
      <c r="I92" s="75">
        <v>7</v>
      </c>
      <c r="J92" s="75">
        <v>0</v>
      </c>
      <c r="K92" s="75">
        <v>9</v>
      </c>
      <c r="L92" s="75">
        <v>0</v>
      </c>
      <c r="M92" s="75">
        <v>0</v>
      </c>
      <c r="N92" s="75">
        <v>0</v>
      </c>
      <c r="O92" s="75">
        <v>0</v>
      </c>
      <c r="P92" s="75">
        <v>25</v>
      </c>
      <c r="Q92" s="36"/>
      <c r="R92" s="36"/>
    </row>
    <row r="93" spans="1:32" s="6" customFormat="1" ht="20.25" customHeight="1">
      <c r="A93" s="39"/>
      <c r="B93" s="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36"/>
      <c r="R93" s="36"/>
      <c r="AF93" s="5"/>
    </row>
    <row r="94" spans="1:32" s="6" customFormat="1" ht="20.25" customHeight="1">
      <c r="A94" s="115"/>
      <c r="B94" s="56"/>
      <c r="C94" s="56"/>
      <c r="D94" s="81" t="s">
        <v>154</v>
      </c>
      <c r="E94" s="58" t="s">
        <v>155</v>
      </c>
      <c r="F94" s="59"/>
      <c r="G94" s="59"/>
      <c r="H94" s="59"/>
      <c r="I94" s="59"/>
      <c r="J94" s="59"/>
      <c r="K94" s="59"/>
      <c r="L94" s="60"/>
      <c r="M94" s="60"/>
      <c r="N94" s="60"/>
      <c r="O94" s="60"/>
      <c r="P94" s="61"/>
      <c r="Q94" s="36"/>
      <c r="R94" s="36"/>
      <c r="AF94" s="5"/>
    </row>
    <row r="95" spans="1:32" s="6" customFormat="1" ht="20.25" customHeight="1">
      <c r="A95" s="62" t="s">
        <v>9</v>
      </c>
      <c r="B95" s="12" t="s">
        <v>156</v>
      </c>
      <c r="C95" s="12" t="s">
        <v>157</v>
      </c>
      <c r="D95" s="57" t="s">
        <v>158</v>
      </c>
      <c r="E95" s="61" t="s">
        <v>159</v>
      </c>
      <c r="F95" s="60" t="s">
        <v>160</v>
      </c>
      <c r="G95" s="61" t="s">
        <v>161</v>
      </c>
      <c r="H95" s="61" t="s">
        <v>162</v>
      </c>
      <c r="I95" s="60" t="s">
        <v>163</v>
      </c>
      <c r="J95" s="63" t="s">
        <v>164</v>
      </c>
      <c r="K95" s="60" t="s">
        <v>165</v>
      </c>
      <c r="L95" s="64" t="s">
        <v>166</v>
      </c>
      <c r="M95" s="64" t="s">
        <v>167</v>
      </c>
      <c r="N95" s="64" t="s">
        <v>168</v>
      </c>
      <c r="O95" s="64" t="s">
        <v>169</v>
      </c>
      <c r="P95" s="65" t="s">
        <v>165</v>
      </c>
      <c r="Q95" s="36"/>
      <c r="R95" s="36"/>
      <c r="AF95" s="5"/>
    </row>
    <row r="96" spans="1:32" s="6" customFormat="1" ht="20.25" customHeight="1">
      <c r="A96" s="66"/>
      <c r="B96" s="12" t="s">
        <v>170</v>
      </c>
      <c r="C96" s="12" t="s">
        <v>171</v>
      </c>
      <c r="D96" s="67" t="s">
        <v>172</v>
      </c>
      <c r="E96" s="65" t="s">
        <v>173</v>
      </c>
      <c r="F96" s="64" t="s">
        <v>174</v>
      </c>
      <c r="G96" s="64" t="s">
        <v>174</v>
      </c>
      <c r="H96" s="64" t="s">
        <v>175</v>
      </c>
      <c r="I96" s="64" t="s">
        <v>176</v>
      </c>
      <c r="J96" s="68" t="s">
        <v>177</v>
      </c>
      <c r="K96" s="64" t="s">
        <v>178</v>
      </c>
      <c r="L96" s="64" t="s">
        <v>179</v>
      </c>
      <c r="M96" s="64" t="s">
        <v>180</v>
      </c>
      <c r="N96" s="64" t="s">
        <v>181</v>
      </c>
      <c r="O96" s="64"/>
      <c r="P96" s="65"/>
      <c r="Q96" s="36"/>
      <c r="R96" s="36"/>
      <c r="AF96" s="5"/>
    </row>
    <row r="97" spans="1:32" s="6" customFormat="1" ht="20.25" customHeight="1">
      <c r="A97" s="9"/>
      <c r="B97" s="19" t="s">
        <v>170</v>
      </c>
      <c r="C97" s="19"/>
      <c r="D97" s="69" t="s">
        <v>182</v>
      </c>
      <c r="E97" s="70"/>
      <c r="F97" s="71" t="s">
        <v>183</v>
      </c>
      <c r="G97" s="71" t="s">
        <v>183</v>
      </c>
      <c r="H97" s="71" t="s">
        <v>184</v>
      </c>
      <c r="I97" s="71" t="s">
        <v>185</v>
      </c>
      <c r="J97" s="72" t="s">
        <v>186</v>
      </c>
      <c r="K97" s="71"/>
      <c r="L97" s="71" t="s">
        <v>187</v>
      </c>
      <c r="M97" s="71"/>
      <c r="N97" s="71"/>
      <c r="O97" s="71"/>
      <c r="P97" s="70"/>
      <c r="Q97" s="36"/>
      <c r="R97" s="36"/>
      <c r="AF97" s="5"/>
    </row>
    <row r="98" spans="1:33" s="6" customFormat="1" ht="20.25" customHeight="1">
      <c r="A98" s="31" t="s">
        <v>88</v>
      </c>
      <c r="B98" s="23">
        <f aca="true" t="shared" si="19" ref="B98:P98">SUM(B99:B100)</f>
        <v>1485</v>
      </c>
      <c r="C98" s="23">
        <f t="shared" si="19"/>
        <v>11</v>
      </c>
      <c r="D98" s="23">
        <f t="shared" si="19"/>
        <v>164</v>
      </c>
      <c r="E98" s="23">
        <f t="shared" si="19"/>
        <v>0</v>
      </c>
      <c r="F98" s="23">
        <f t="shared" si="19"/>
        <v>0</v>
      </c>
      <c r="G98" s="23">
        <f t="shared" si="19"/>
        <v>0</v>
      </c>
      <c r="H98" s="23">
        <f t="shared" si="19"/>
        <v>160</v>
      </c>
      <c r="I98" s="23">
        <f t="shared" si="19"/>
        <v>0</v>
      </c>
      <c r="J98" s="23">
        <f t="shared" si="19"/>
        <v>25</v>
      </c>
      <c r="K98" s="23">
        <f t="shared" si="19"/>
        <v>118</v>
      </c>
      <c r="L98" s="23">
        <f t="shared" si="19"/>
        <v>0</v>
      </c>
      <c r="M98" s="23">
        <f t="shared" si="19"/>
        <v>33</v>
      </c>
      <c r="N98" s="23">
        <f t="shared" si="19"/>
        <v>860</v>
      </c>
      <c r="O98" s="23">
        <f t="shared" si="19"/>
        <v>0</v>
      </c>
      <c r="P98" s="73">
        <f t="shared" si="19"/>
        <v>114</v>
      </c>
      <c r="Q98" s="17"/>
      <c r="R98" s="17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18" ht="20.25" customHeight="1">
      <c r="A99" s="32" t="s">
        <v>89</v>
      </c>
      <c r="B99" s="74">
        <f>SUM(C99:P99)</f>
        <v>1342</v>
      </c>
      <c r="C99" s="75">
        <v>11</v>
      </c>
      <c r="D99" s="75">
        <v>131</v>
      </c>
      <c r="E99" s="75">
        <v>0</v>
      </c>
      <c r="F99" s="75">
        <v>0</v>
      </c>
      <c r="G99" s="75">
        <v>0</v>
      </c>
      <c r="H99" s="75">
        <v>160</v>
      </c>
      <c r="I99" s="75">
        <v>0</v>
      </c>
      <c r="J99" s="75">
        <v>25</v>
      </c>
      <c r="K99" s="75">
        <v>108</v>
      </c>
      <c r="L99" s="75">
        <v>0</v>
      </c>
      <c r="M99" s="75">
        <v>21</v>
      </c>
      <c r="N99" s="75">
        <v>839</v>
      </c>
      <c r="O99" s="75">
        <v>0</v>
      </c>
      <c r="P99" s="75">
        <v>47</v>
      </c>
      <c r="R99" s="17"/>
    </row>
    <row r="100" spans="1:18" ht="20.25" customHeight="1">
      <c r="A100" s="32" t="s">
        <v>90</v>
      </c>
      <c r="B100" s="74">
        <f>SUM(C100:P100)</f>
        <v>143</v>
      </c>
      <c r="C100" s="75">
        <v>0</v>
      </c>
      <c r="D100" s="75">
        <v>33</v>
      </c>
      <c r="E100" s="75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10</v>
      </c>
      <c r="L100" s="75">
        <v>0</v>
      </c>
      <c r="M100" s="75">
        <v>12</v>
      </c>
      <c r="N100" s="75">
        <v>21</v>
      </c>
      <c r="O100" s="75">
        <v>0</v>
      </c>
      <c r="P100" s="75">
        <v>67</v>
      </c>
      <c r="R100" s="17"/>
    </row>
    <row r="101" spans="1:18" ht="20.25" customHeight="1">
      <c r="A101" s="39"/>
      <c r="B101" s="37"/>
      <c r="C101" s="37"/>
      <c r="D101" s="1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  <c r="R101" s="17"/>
    </row>
    <row r="102" spans="1:18" ht="20.25" customHeight="1">
      <c r="A102" s="31" t="s">
        <v>91</v>
      </c>
      <c r="B102" s="23">
        <f aca="true" t="shared" si="20" ref="B102:P102">SUM(B103:B106)</f>
        <v>1681</v>
      </c>
      <c r="C102" s="23">
        <f t="shared" si="20"/>
        <v>97</v>
      </c>
      <c r="D102" s="23">
        <f t="shared" si="20"/>
        <v>316</v>
      </c>
      <c r="E102" s="23">
        <f t="shared" si="20"/>
        <v>5</v>
      </c>
      <c r="F102" s="23">
        <f t="shared" si="20"/>
        <v>0</v>
      </c>
      <c r="G102" s="23">
        <f t="shared" si="20"/>
        <v>0</v>
      </c>
      <c r="H102" s="23">
        <f t="shared" si="20"/>
        <v>353</v>
      </c>
      <c r="I102" s="23">
        <f t="shared" si="20"/>
        <v>28</v>
      </c>
      <c r="J102" s="23">
        <f t="shared" si="20"/>
        <v>5</v>
      </c>
      <c r="K102" s="23">
        <f t="shared" si="20"/>
        <v>166</v>
      </c>
      <c r="L102" s="23">
        <f t="shared" si="20"/>
        <v>0</v>
      </c>
      <c r="M102" s="23">
        <f t="shared" si="20"/>
        <v>84</v>
      </c>
      <c r="N102" s="23">
        <f t="shared" si="20"/>
        <v>177</v>
      </c>
      <c r="O102" s="23">
        <f t="shared" si="20"/>
        <v>0</v>
      </c>
      <c r="P102" s="73">
        <f t="shared" si="20"/>
        <v>450</v>
      </c>
      <c r="R102" s="17"/>
    </row>
    <row r="103" spans="1:18" ht="20.25" customHeight="1">
      <c r="A103" s="32" t="s">
        <v>92</v>
      </c>
      <c r="B103" s="74">
        <f>SUM(C103:P103)</f>
        <v>738</v>
      </c>
      <c r="C103" s="75">
        <v>74</v>
      </c>
      <c r="D103" s="75">
        <v>92</v>
      </c>
      <c r="E103" s="75">
        <v>0</v>
      </c>
      <c r="F103" s="75">
        <v>0</v>
      </c>
      <c r="G103" s="75">
        <v>0</v>
      </c>
      <c r="H103" s="75">
        <v>188</v>
      </c>
      <c r="I103" s="75">
        <v>0</v>
      </c>
      <c r="J103" s="75">
        <v>0</v>
      </c>
      <c r="K103" s="75">
        <v>65</v>
      </c>
      <c r="L103" s="75">
        <v>0</v>
      </c>
      <c r="M103" s="75">
        <v>60</v>
      </c>
      <c r="N103" s="75">
        <v>90</v>
      </c>
      <c r="O103" s="75">
        <v>0</v>
      </c>
      <c r="P103" s="75">
        <v>169</v>
      </c>
      <c r="R103" s="17"/>
    </row>
    <row r="104" spans="1:18" ht="20.25" customHeight="1">
      <c r="A104" s="32" t="s">
        <v>93</v>
      </c>
      <c r="B104" s="74">
        <f>SUM(C104:P104)</f>
        <v>532</v>
      </c>
      <c r="C104" s="75">
        <v>5</v>
      </c>
      <c r="D104" s="75">
        <v>19</v>
      </c>
      <c r="E104" s="75">
        <v>0</v>
      </c>
      <c r="F104" s="75">
        <v>0</v>
      </c>
      <c r="G104" s="75">
        <v>0</v>
      </c>
      <c r="H104" s="75">
        <v>112</v>
      </c>
      <c r="I104" s="75">
        <v>21</v>
      </c>
      <c r="J104" s="75">
        <v>0</v>
      </c>
      <c r="K104" s="75">
        <v>68</v>
      </c>
      <c r="L104" s="75">
        <v>0</v>
      </c>
      <c r="M104" s="75">
        <v>8</v>
      </c>
      <c r="N104" s="75">
        <v>87</v>
      </c>
      <c r="O104" s="75">
        <v>0</v>
      </c>
      <c r="P104" s="75">
        <v>212</v>
      </c>
      <c r="R104" s="17"/>
    </row>
    <row r="105" spans="1:18" ht="20.25" customHeight="1">
      <c r="A105" s="32" t="s">
        <v>94</v>
      </c>
      <c r="B105" s="74">
        <f>SUM(C105:P105)</f>
        <v>134</v>
      </c>
      <c r="C105" s="75">
        <v>0</v>
      </c>
      <c r="D105" s="75">
        <v>43</v>
      </c>
      <c r="E105" s="75">
        <v>5</v>
      </c>
      <c r="F105" s="75">
        <v>0</v>
      </c>
      <c r="G105" s="75">
        <v>0</v>
      </c>
      <c r="H105" s="75">
        <v>53</v>
      </c>
      <c r="I105" s="75">
        <v>7</v>
      </c>
      <c r="J105" s="75">
        <v>5</v>
      </c>
      <c r="K105" s="75">
        <v>16</v>
      </c>
      <c r="L105" s="75">
        <v>0</v>
      </c>
      <c r="M105" s="75">
        <v>0</v>
      </c>
      <c r="N105" s="75">
        <v>0</v>
      </c>
      <c r="O105" s="75">
        <v>0</v>
      </c>
      <c r="P105" s="75">
        <v>5</v>
      </c>
      <c r="R105" s="17"/>
    </row>
    <row r="106" spans="1:18" ht="20.25" customHeight="1">
      <c r="A106" s="32" t="s">
        <v>95</v>
      </c>
      <c r="B106" s="74">
        <f>SUM(C106:P106)</f>
        <v>277</v>
      </c>
      <c r="C106" s="75">
        <v>18</v>
      </c>
      <c r="D106" s="75">
        <v>162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17</v>
      </c>
      <c r="L106" s="75">
        <v>0</v>
      </c>
      <c r="M106" s="75">
        <v>16</v>
      </c>
      <c r="N106" s="75">
        <v>0</v>
      </c>
      <c r="O106" s="75">
        <v>0</v>
      </c>
      <c r="P106" s="75">
        <v>64</v>
      </c>
      <c r="R106" s="17"/>
    </row>
    <row r="107" spans="1:18" ht="20.25" customHeight="1">
      <c r="A107" s="39"/>
      <c r="B107" s="37"/>
      <c r="C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R107" s="17"/>
    </row>
    <row r="108" spans="1:18" ht="20.25" customHeight="1">
      <c r="A108" s="6" t="s">
        <v>96</v>
      </c>
      <c r="B108" s="23">
        <f aca="true" t="shared" si="21" ref="B108:P108">SUM(B109:B111)</f>
        <v>1284</v>
      </c>
      <c r="C108" s="23">
        <f t="shared" si="21"/>
        <v>167</v>
      </c>
      <c r="D108" s="23">
        <f t="shared" si="21"/>
        <v>154</v>
      </c>
      <c r="E108" s="23">
        <f t="shared" si="21"/>
        <v>0</v>
      </c>
      <c r="F108" s="23">
        <f t="shared" si="21"/>
        <v>0</v>
      </c>
      <c r="G108" s="23">
        <f t="shared" si="21"/>
        <v>0</v>
      </c>
      <c r="H108" s="23">
        <f t="shared" si="21"/>
        <v>290</v>
      </c>
      <c r="I108" s="23">
        <f t="shared" si="21"/>
        <v>10</v>
      </c>
      <c r="J108" s="23">
        <f t="shared" si="21"/>
        <v>55</v>
      </c>
      <c r="K108" s="23">
        <f t="shared" si="21"/>
        <v>106</v>
      </c>
      <c r="L108" s="23">
        <f t="shared" si="21"/>
        <v>0</v>
      </c>
      <c r="M108" s="23">
        <f t="shared" si="21"/>
        <v>15</v>
      </c>
      <c r="N108" s="23">
        <f t="shared" si="21"/>
        <v>411</v>
      </c>
      <c r="O108" s="23">
        <f t="shared" si="21"/>
        <v>1</v>
      </c>
      <c r="P108" s="73">
        <f t="shared" si="21"/>
        <v>75</v>
      </c>
      <c r="Q108" s="24"/>
      <c r="R108" s="17"/>
    </row>
    <row r="109" spans="1:18" ht="20.25" customHeight="1">
      <c r="A109" s="32" t="s">
        <v>97</v>
      </c>
      <c r="B109" s="74">
        <f>SUM(C109:P109)</f>
        <v>676</v>
      </c>
      <c r="C109" s="75">
        <v>50</v>
      </c>
      <c r="D109" s="75">
        <v>26</v>
      </c>
      <c r="E109" s="75">
        <v>0</v>
      </c>
      <c r="F109" s="75">
        <v>0</v>
      </c>
      <c r="G109" s="75">
        <v>0</v>
      </c>
      <c r="H109" s="75">
        <v>62</v>
      </c>
      <c r="I109" s="75">
        <v>2</v>
      </c>
      <c r="J109" s="75">
        <v>49</v>
      </c>
      <c r="K109" s="75">
        <v>56</v>
      </c>
      <c r="L109" s="75">
        <v>0</v>
      </c>
      <c r="M109" s="75">
        <v>8</v>
      </c>
      <c r="N109" s="75">
        <v>411</v>
      </c>
      <c r="O109" s="75">
        <v>0</v>
      </c>
      <c r="P109" s="75">
        <v>12</v>
      </c>
      <c r="R109" s="17"/>
    </row>
    <row r="110" spans="1:18" ht="20.25" customHeight="1">
      <c r="A110" s="32" t="s">
        <v>98</v>
      </c>
      <c r="B110" s="74">
        <f>SUM(C110:P110)</f>
        <v>211</v>
      </c>
      <c r="C110" s="75">
        <v>64</v>
      </c>
      <c r="D110" s="75">
        <v>16</v>
      </c>
      <c r="E110" s="75">
        <v>0</v>
      </c>
      <c r="F110" s="75">
        <v>0</v>
      </c>
      <c r="G110" s="75">
        <v>0</v>
      </c>
      <c r="H110" s="75">
        <v>64</v>
      </c>
      <c r="I110" s="75">
        <v>0</v>
      </c>
      <c r="J110" s="75">
        <v>6</v>
      </c>
      <c r="K110" s="75">
        <v>35</v>
      </c>
      <c r="L110" s="75">
        <v>0</v>
      </c>
      <c r="M110" s="75">
        <v>3</v>
      </c>
      <c r="N110" s="75">
        <v>0</v>
      </c>
      <c r="O110" s="75">
        <v>1</v>
      </c>
      <c r="P110" s="75">
        <v>22</v>
      </c>
      <c r="R110" s="17"/>
    </row>
    <row r="111" spans="1:18" ht="20.25" customHeight="1">
      <c r="A111" s="32" t="s">
        <v>99</v>
      </c>
      <c r="B111" s="74">
        <f>SUM(C111:P111)</f>
        <v>397</v>
      </c>
      <c r="C111" s="75">
        <v>53</v>
      </c>
      <c r="D111" s="75">
        <v>112</v>
      </c>
      <c r="E111" s="75">
        <v>0</v>
      </c>
      <c r="F111" s="75">
        <v>0</v>
      </c>
      <c r="G111" s="75">
        <v>0</v>
      </c>
      <c r="H111" s="75">
        <v>164</v>
      </c>
      <c r="I111" s="75">
        <v>8</v>
      </c>
      <c r="J111" s="75">
        <v>0</v>
      </c>
      <c r="K111" s="75">
        <v>15</v>
      </c>
      <c r="L111" s="75">
        <v>0</v>
      </c>
      <c r="M111" s="75">
        <v>4</v>
      </c>
      <c r="N111" s="75">
        <v>0</v>
      </c>
      <c r="O111" s="75">
        <v>0</v>
      </c>
      <c r="P111" s="75">
        <v>41</v>
      </c>
      <c r="R111" s="17"/>
    </row>
    <row r="112" spans="1:18" ht="20.25" customHeight="1">
      <c r="A112" s="39"/>
      <c r="B112" s="37"/>
      <c r="C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R112" s="17"/>
    </row>
    <row r="113" spans="1:18" ht="20.25" customHeight="1">
      <c r="A113" s="6" t="s">
        <v>100</v>
      </c>
      <c r="B113" s="23">
        <f aca="true" t="shared" si="22" ref="B113:P113">SUM(B114:B116)</f>
        <v>2293</v>
      </c>
      <c r="C113" s="23">
        <f t="shared" si="22"/>
        <v>216</v>
      </c>
      <c r="D113" s="23">
        <f t="shared" si="22"/>
        <v>311</v>
      </c>
      <c r="E113" s="23">
        <f t="shared" si="22"/>
        <v>4</v>
      </c>
      <c r="F113" s="23">
        <f t="shared" si="22"/>
        <v>0</v>
      </c>
      <c r="G113" s="23">
        <f t="shared" si="22"/>
        <v>0</v>
      </c>
      <c r="H113" s="23">
        <f t="shared" si="22"/>
        <v>222</v>
      </c>
      <c r="I113" s="23">
        <f t="shared" si="22"/>
        <v>26</v>
      </c>
      <c r="J113" s="23">
        <f t="shared" si="22"/>
        <v>78</v>
      </c>
      <c r="K113" s="23">
        <f t="shared" si="22"/>
        <v>100</v>
      </c>
      <c r="L113" s="23">
        <f t="shared" si="22"/>
        <v>0</v>
      </c>
      <c r="M113" s="23">
        <f t="shared" si="22"/>
        <v>51</v>
      </c>
      <c r="N113" s="23">
        <f t="shared" si="22"/>
        <v>916</v>
      </c>
      <c r="O113" s="23">
        <f t="shared" si="22"/>
        <v>0</v>
      </c>
      <c r="P113" s="73">
        <f t="shared" si="22"/>
        <v>369</v>
      </c>
      <c r="R113" s="17"/>
    </row>
    <row r="114" spans="1:18" ht="20.25" customHeight="1">
      <c r="A114" s="32" t="s">
        <v>101</v>
      </c>
      <c r="B114" s="74">
        <f>SUM(C114:P114)</f>
        <v>1431</v>
      </c>
      <c r="C114" s="75">
        <v>154</v>
      </c>
      <c r="D114" s="75">
        <v>15</v>
      </c>
      <c r="E114" s="75">
        <v>4</v>
      </c>
      <c r="F114" s="75">
        <v>0</v>
      </c>
      <c r="G114" s="75">
        <v>0</v>
      </c>
      <c r="H114" s="75">
        <v>222</v>
      </c>
      <c r="I114" s="75">
        <v>8</v>
      </c>
      <c r="J114" s="75">
        <v>78</v>
      </c>
      <c r="K114" s="75">
        <v>52</v>
      </c>
      <c r="L114" s="75">
        <v>0</v>
      </c>
      <c r="M114" s="75">
        <v>26</v>
      </c>
      <c r="N114" s="75">
        <v>814</v>
      </c>
      <c r="O114" s="75">
        <v>0</v>
      </c>
      <c r="P114" s="75">
        <v>58</v>
      </c>
      <c r="R114" s="17"/>
    </row>
    <row r="115" spans="1:18" ht="20.25" customHeight="1">
      <c r="A115" s="32" t="s">
        <v>102</v>
      </c>
      <c r="B115" s="74">
        <f>SUM(C115:P115)</f>
        <v>557</v>
      </c>
      <c r="C115" s="75">
        <v>58</v>
      </c>
      <c r="D115" s="75">
        <v>162</v>
      </c>
      <c r="E115" s="75">
        <v>0</v>
      </c>
      <c r="F115" s="75">
        <v>0</v>
      </c>
      <c r="G115" s="75">
        <v>0</v>
      </c>
      <c r="H115" s="75">
        <v>0</v>
      </c>
      <c r="I115" s="75">
        <v>18</v>
      </c>
      <c r="J115" s="75">
        <v>0</v>
      </c>
      <c r="K115" s="75">
        <v>27</v>
      </c>
      <c r="L115" s="75">
        <v>0</v>
      </c>
      <c r="M115" s="75">
        <v>15</v>
      </c>
      <c r="N115" s="75">
        <v>102</v>
      </c>
      <c r="O115" s="75">
        <v>0</v>
      </c>
      <c r="P115" s="75">
        <v>175</v>
      </c>
      <c r="R115" s="17"/>
    </row>
    <row r="116" spans="1:18" ht="20.25" customHeight="1">
      <c r="A116" s="44" t="s">
        <v>103</v>
      </c>
      <c r="B116" s="78">
        <f>SUM(C116:P116)</f>
        <v>305</v>
      </c>
      <c r="C116" s="79">
        <v>4</v>
      </c>
      <c r="D116" s="79">
        <v>134</v>
      </c>
      <c r="E116" s="79">
        <v>0</v>
      </c>
      <c r="F116" s="79">
        <v>0</v>
      </c>
      <c r="G116" s="75">
        <v>0</v>
      </c>
      <c r="H116" s="75">
        <v>0</v>
      </c>
      <c r="I116" s="79">
        <v>0</v>
      </c>
      <c r="J116" s="79">
        <v>0</v>
      </c>
      <c r="K116" s="79">
        <v>21</v>
      </c>
      <c r="L116" s="79">
        <v>0</v>
      </c>
      <c r="M116" s="79">
        <v>10</v>
      </c>
      <c r="N116" s="79">
        <v>0</v>
      </c>
      <c r="O116" s="79">
        <v>0</v>
      </c>
      <c r="P116" s="79">
        <v>136</v>
      </c>
      <c r="R116" s="17"/>
    </row>
    <row r="117" spans="1:18" ht="20.25" customHeight="1">
      <c r="A117" s="49"/>
      <c r="B117" s="47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R117" s="17"/>
    </row>
    <row r="118" spans="1:18" ht="20.25" customHeight="1">
      <c r="A118" s="53" t="s">
        <v>105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R118" s="17"/>
    </row>
    <row r="119" spans="1:16" ht="20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1:16" ht="20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1:16" ht="20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1:16" ht="20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</row>
    <row r="123" spans="1:16" ht="20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</row>
  </sheetData>
  <sheetProtection/>
  <printOptions horizontalCentered="1" verticalCentered="1"/>
  <pageMargins left="0.17" right="0" top="0.34" bottom="0.5" header="0" footer="0"/>
  <pageSetup horizontalDpi="600" verticalDpi="6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="50" zoomScaleNormal="50" zoomScaleSheetLayoutView="40" zoomScalePageLayoutView="0" workbookViewId="0" topLeftCell="A1">
      <selection activeCell="B1" sqref="B1"/>
    </sheetView>
  </sheetViews>
  <sheetFormatPr defaultColWidth="11.421875" defaultRowHeight="20.25" customHeight="1"/>
  <cols>
    <col min="1" max="1" width="94.140625" style="5" customWidth="1"/>
    <col min="2" max="2" width="19.57421875" style="5" bestFit="1" customWidth="1"/>
    <col min="3" max="3" width="21.57421875" style="5" bestFit="1" customWidth="1"/>
    <col min="4" max="4" width="31.28125" style="5" bestFit="1" customWidth="1"/>
    <col min="5" max="5" width="22.140625" style="5" bestFit="1" customWidth="1"/>
    <col min="6" max="6" width="21.28125" style="5" bestFit="1" customWidth="1"/>
    <col min="7" max="7" width="34.7109375" style="5" bestFit="1" customWidth="1"/>
    <col min="8" max="9" width="24.7109375" style="5" bestFit="1" customWidth="1"/>
    <col min="10" max="10" width="42.140625" style="5" bestFit="1" customWidth="1"/>
    <col min="11" max="11" width="32.421875" style="5" bestFit="1" customWidth="1"/>
    <col min="12" max="12" width="35.8515625" style="5" bestFit="1" customWidth="1"/>
    <col min="13" max="13" width="37.00390625" style="5" bestFit="1" customWidth="1"/>
    <col min="14" max="14" width="36.7109375" style="5" bestFit="1" customWidth="1"/>
    <col min="15" max="15" width="31.8515625" style="5" bestFit="1" customWidth="1"/>
    <col min="16" max="16" width="32.140625" style="5" bestFit="1" customWidth="1"/>
    <col min="17" max="17" width="32.7109375" style="5" bestFit="1" customWidth="1"/>
    <col min="18" max="18" width="31.8515625" style="5" bestFit="1" customWidth="1"/>
    <col min="19" max="19" width="32.421875" style="5" bestFit="1" customWidth="1"/>
    <col min="20" max="20" width="27.57421875" style="5" bestFit="1" customWidth="1"/>
    <col min="21" max="21" width="21.28125" style="5" bestFit="1" customWidth="1"/>
    <col min="22" max="22" width="11.421875" style="17" customWidth="1"/>
    <col min="23" max="16384" width="11.421875" style="5" customWidth="1"/>
  </cols>
  <sheetData>
    <row r="1" spans="1:21" ht="20.25">
      <c r="A1" s="1" t="s">
        <v>264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0.25">
      <c r="A3" s="119" t="s">
        <v>251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8" ht="20.25" customHeight="1">
      <c r="A4" s="20"/>
      <c r="B4" s="20"/>
      <c r="C4" s="20"/>
      <c r="D4" s="20"/>
      <c r="E4" s="20"/>
      <c r="F4" s="20"/>
      <c r="G4" s="20"/>
      <c r="H4" s="20"/>
    </row>
    <row r="5" spans="1:21" ht="20.25" customHeight="1">
      <c r="A5" s="80" t="s">
        <v>9</v>
      </c>
      <c r="B5" s="11" t="s">
        <v>156</v>
      </c>
      <c r="C5" s="11" t="s">
        <v>188</v>
      </c>
      <c r="D5" s="81" t="s">
        <v>189</v>
      </c>
      <c r="E5" s="11" t="s">
        <v>190</v>
      </c>
      <c r="F5" s="11" t="s">
        <v>191</v>
      </c>
      <c r="G5" s="82" t="s">
        <v>192</v>
      </c>
      <c r="H5" s="11" t="s">
        <v>193</v>
      </c>
      <c r="I5" s="61" t="s">
        <v>194</v>
      </c>
      <c r="J5" s="83" t="s">
        <v>195</v>
      </c>
      <c r="K5" s="84" t="s">
        <v>196</v>
      </c>
      <c r="L5" s="84" t="s">
        <v>197</v>
      </c>
      <c r="M5" s="83" t="s">
        <v>260</v>
      </c>
      <c r="N5" s="63" t="s">
        <v>198</v>
      </c>
      <c r="O5" s="60" t="s">
        <v>199</v>
      </c>
      <c r="P5" s="60" t="s">
        <v>200</v>
      </c>
      <c r="Q5" s="60" t="s">
        <v>201</v>
      </c>
      <c r="R5" s="60" t="s">
        <v>202</v>
      </c>
      <c r="S5" s="60" t="s">
        <v>203</v>
      </c>
      <c r="T5" s="61" t="s">
        <v>204</v>
      </c>
      <c r="U5" s="61" t="s">
        <v>205</v>
      </c>
    </row>
    <row r="6" spans="1:21" ht="21.75" customHeight="1">
      <c r="A6" s="85"/>
      <c r="B6" s="12" t="s">
        <v>206</v>
      </c>
      <c r="C6" s="12" t="s">
        <v>207</v>
      </c>
      <c r="D6" s="67" t="s">
        <v>208</v>
      </c>
      <c r="E6" s="12" t="s">
        <v>209</v>
      </c>
      <c r="F6" s="12" t="s">
        <v>210</v>
      </c>
      <c r="G6" s="86" t="s">
        <v>211</v>
      </c>
      <c r="H6" s="87" t="s">
        <v>212</v>
      </c>
      <c r="I6" s="65" t="s">
        <v>213</v>
      </c>
      <c r="J6" s="88" t="s">
        <v>225</v>
      </c>
      <c r="K6" s="88" t="s">
        <v>215</v>
      </c>
      <c r="L6" s="88" t="s">
        <v>216</v>
      </c>
      <c r="M6" s="88" t="s">
        <v>217</v>
      </c>
      <c r="N6" s="68" t="s">
        <v>218</v>
      </c>
      <c r="O6" s="64" t="s">
        <v>219</v>
      </c>
      <c r="P6" s="64" t="s">
        <v>220</v>
      </c>
      <c r="Q6" s="64" t="s">
        <v>221</v>
      </c>
      <c r="R6" s="64" t="s">
        <v>222</v>
      </c>
      <c r="S6" s="64" t="s">
        <v>223</v>
      </c>
      <c r="T6" s="65" t="s">
        <v>224</v>
      </c>
      <c r="U6" s="65" t="s">
        <v>257</v>
      </c>
    </row>
    <row r="7" spans="1:21" ht="22.5" customHeight="1">
      <c r="A7" s="9"/>
      <c r="B7" s="19" t="s">
        <v>170</v>
      </c>
      <c r="C7" s="19"/>
      <c r="D7" s="69"/>
      <c r="E7" s="19" t="s">
        <v>226</v>
      </c>
      <c r="F7" s="19" t="s">
        <v>227</v>
      </c>
      <c r="G7" s="89" t="s">
        <v>228</v>
      </c>
      <c r="H7" s="90"/>
      <c r="I7" s="70" t="s">
        <v>212</v>
      </c>
      <c r="J7" s="91" t="s">
        <v>238</v>
      </c>
      <c r="K7" s="91" t="s">
        <v>229</v>
      </c>
      <c r="L7" s="91" t="s">
        <v>256</v>
      </c>
      <c r="M7" s="91" t="s">
        <v>230</v>
      </c>
      <c r="N7" s="72" t="s">
        <v>231</v>
      </c>
      <c r="O7" s="71" t="s">
        <v>214</v>
      </c>
      <c r="P7" s="71" t="s">
        <v>232</v>
      </c>
      <c r="Q7" s="71" t="s">
        <v>233</v>
      </c>
      <c r="R7" s="71" t="s">
        <v>234</v>
      </c>
      <c r="S7" s="71" t="s">
        <v>235</v>
      </c>
      <c r="T7" s="70" t="s">
        <v>236</v>
      </c>
      <c r="U7" s="70" t="s">
        <v>237</v>
      </c>
    </row>
    <row r="8" spans="1:21" ht="20.25" customHeight="1">
      <c r="A8" s="20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00"/>
    </row>
    <row r="9" spans="1:21" ht="20.25" customHeight="1">
      <c r="A9" s="13" t="s">
        <v>15</v>
      </c>
      <c r="B9" s="23">
        <f aca="true" t="shared" si="0" ref="B9:U9">B11+B21+B24+B30+B37+B44+B52+B61+B69+B77+B85+B93+B97+B103+B108</f>
        <v>90507</v>
      </c>
      <c r="C9" s="23">
        <f t="shared" si="0"/>
        <v>7607</v>
      </c>
      <c r="D9" s="73">
        <f t="shared" si="0"/>
        <v>1763</v>
      </c>
      <c r="E9" s="23">
        <f t="shared" si="0"/>
        <v>72</v>
      </c>
      <c r="F9" s="23">
        <f t="shared" si="0"/>
        <v>549</v>
      </c>
      <c r="G9" s="73">
        <f t="shared" si="0"/>
        <v>593</v>
      </c>
      <c r="H9" s="23">
        <f t="shared" si="0"/>
        <v>164</v>
      </c>
      <c r="I9" s="73">
        <f t="shared" si="0"/>
        <v>124</v>
      </c>
      <c r="J9" s="73">
        <f t="shared" si="0"/>
        <v>106</v>
      </c>
      <c r="K9" s="73">
        <f t="shared" si="0"/>
        <v>425</v>
      </c>
      <c r="L9" s="73">
        <f t="shared" si="0"/>
        <v>28399</v>
      </c>
      <c r="M9" s="73">
        <f t="shared" si="0"/>
        <v>17927</v>
      </c>
      <c r="N9" s="73">
        <f t="shared" si="0"/>
        <v>523</v>
      </c>
      <c r="O9" s="73">
        <f t="shared" si="0"/>
        <v>34</v>
      </c>
      <c r="P9" s="73">
        <f t="shared" si="0"/>
        <v>74</v>
      </c>
      <c r="Q9" s="73">
        <f t="shared" si="0"/>
        <v>429</v>
      </c>
      <c r="R9" s="73">
        <f t="shared" si="0"/>
        <v>141</v>
      </c>
      <c r="S9" s="73">
        <f t="shared" si="0"/>
        <v>1321</v>
      </c>
      <c r="T9" s="73">
        <f t="shared" si="0"/>
        <v>27551</v>
      </c>
      <c r="U9" s="73">
        <f t="shared" si="0"/>
        <v>2705</v>
      </c>
    </row>
    <row r="10" spans="1:21" ht="20.25" customHeight="1">
      <c r="A10" s="28"/>
      <c r="B10" s="29"/>
      <c r="C10" s="29"/>
      <c r="D10" s="74"/>
      <c r="E10" s="29"/>
      <c r="F10" s="29"/>
      <c r="G10" s="74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74"/>
      <c r="U10" s="74"/>
    </row>
    <row r="11" spans="1:21" ht="20.25" customHeight="1">
      <c r="A11" s="31" t="s">
        <v>16</v>
      </c>
      <c r="B11" s="23">
        <f>SUM(B12:B19)</f>
        <v>8905</v>
      </c>
      <c r="C11" s="23">
        <f>SUM(C12:C19)</f>
        <v>892</v>
      </c>
      <c r="D11" s="23">
        <f aca="true" t="shared" si="1" ref="D11:U11">SUM(D12:D19)</f>
        <v>182</v>
      </c>
      <c r="E11" s="23">
        <f t="shared" si="1"/>
        <v>32</v>
      </c>
      <c r="F11" s="23">
        <f t="shared" si="1"/>
        <v>167</v>
      </c>
      <c r="G11" s="23">
        <f t="shared" si="1"/>
        <v>136</v>
      </c>
      <c r="H11" s="23">
        <f t="shared" si="1"/>
        <v>10</v>
      </c>
      <c r="I11" s="23">
        <f t="shared" si="1"/>
        <v>17</v>
      </c>
      <c r="J11" s="23">
        <f t="shared" si="1"/>
        <v>4</v>
      </c>
      <c r="K11" s="23">
        <f t="shared" si="1"/>
        <v>107</v>
      </c>
      <c r="L11" s="23">
        <f t="shared" si="1"/>
        <v>2669</v>
      </c>
      <c r="M11" s="23">
        <f t="shared" si="1"/>
        <v>1795</v>
      </c>
      <c r="N11" s="23">
        <f t="shared" si="1"/>
        <v>15</v>
      </c>
      <c r="O11" s="23">
        <f t="shared" si="1"/>
        <v>3</v>
      </c>
      <c r="P11" s="23">
        <f t="shared" si="1"/>
        <v>6</v>
      </c>
      <c r="Q11" s="23">
        <f t="shared" si="1"/>
        <v>49</v>
      </c>
      <c r="R11" s="23">
        <f t="shared" si="1"/>
        <v>1</v>
      </c>
      <c r="S11" s="23">
        <f t="shared" si="1"/>
        <v>104</v>
      </c>
      <c r="T11" s="23">
        <f t="shared" si="1"/>
        <v>2671</v>
      </c>
      <c r="U11" s="73">
        <f t="shared" si="1"/>
        <v>45</v>
      </c>
    </row>
    <row r="12" spans="1:21" ht="20.25" customHeight="1">
      <c r="A12" s="32" t="s">
        <v>17</v>
      </c>
      <c r="B12" s="74">
        <f aca="true" t="shared" si="2" ref="B12:B19">SUM(C12:U12)</f>
        <v>1975</v>
      </c>
      <c r="C12" s="75">
        <v>167</v>
      </c>
      <c r="D12" s="75">
        <v>42</v>
      </c>
      <c r="E12" s="75">
        <v>0</v>
      </c>
      <c r="F12" s="75">
        <v>68</v>
      </c>
      <c r="G12" s="75">
        <v>53</v>
      </c>
      <c r="H12" s="75">
        <v>2</v>
      </c>
      <c r="I12" s="75">
        <v>2</v>
      </c>
      <c r="J12" s="75">
        <v>1</v>
      </c>
      <c r="K12" s="75">
        <v>5</v>
      </c>
      <c r="L12" s="75">
        <v>560</v>
      </c>
      <c r="M12" s="75">
        <v>467</v>
      </c>
      <c r="N12" s="75">
        <v>0</v>
      </c>
      <c r="O12" s="75">
        <v>0</v>
      </c>
      <c r="P12" s="75">
        <v>2</v>
      </c>
      <c r="Q12" s="75">
        <v>39</v>
      </c>
      <c r="R12" s="75">
        <v>0</v>
      </c>
      <c r="S12" s="75">
        <v>0</v>
      </c>
      <c r="T12" s="75">
        <v>560</v>
      </c>
      <c r="U12" s="75">
        <v>7</v>
      </c>
    </row>
    <row r="13" spans="1:22" s="6" customFormat="1" ht="20.25" customHeight="1">
      <c r="A13" s="32" t="s">
        <v>239</v>
      </c>
      <c r="B13" s="74">
        <f t="shared" si="2"/>
        <v>1199</v>
      </c>
      <c r="C13" s="75">
        <v>234</v>
      </c>
      <c r="D13" s="75">
        <v>7</v>
      </c>
      <c r="E13" s="75">
        <v>0</v>
      </c>
      <c r="F13" s="75">
        <v>0</v>
      </c>
      <c r="G13" s="75">
        <v>2</v>
      </c>
      <c r="H13" s="75">
        <v>5</v>
      </c>
      <c r="I13" s="75">
        <v>0</v>
      </c>
      <c r="J13" s="75">
        <v>1</v>
      </c>
      <c r="K13" s="75">
        <v>5</v>
      </c>
      <c r="L13" s="75">
        <v>367</v>
      </c>
      <c r="M13" s="75">
        <v>190</v>
      </c>
      <c r="N13" s="75">
        <v>0</v>
      </c>
      <c r="O13" s="75">
        <v>0</v>
      </c>
      <c r="P13" s="75">
        <v>2</v>
      </c>
      <c r="Q13" s="75">
        <v>2</v>
      </c>
      <c r="R13" s="75">
        <v>1</v>
      </c>
      <c r="S13" s="75">
        <v>0</v>
      </c>
      <c r="T13" s="75">
        <v>369</v>
      </c>
      <c r="U13" s="75">
        <v>14</v>
      </c>
      <c r="V13" s="36"/>
    </row>
    <row r="14" spans="1:22" s="6" customFormat="1" ht="20.25" customHeight="1">
      <c r="A14" s="32" t="s">
        <v>20</v>
      </c>
      <c r="B14" s="74">
        <f t="shared" si="2"/>
        <v>1843</v>
      </c>
      <c r="C14" s="75">
        <v>194</v>
      </c>
      <c r="D14" s="75">
        <v>22</v>
      </c>
      <c r="E14" s="75">
        <v>6</v>
      </c>
      <c r="F14" s="75">
        <v>5</v>
      </c>
      <c r="G14" s="75">
        <v>10</v>
      </c>
      <c r="H14" s="75">
        <v>0</v>
      </c>
      <c r="I14" s="75">
        <v>13</v>
      </c>
      <c r="J14" s="75">
        <v>0</v>
      </c>
      <c r="K14" s="75">
        <v>0</v>
      </c>
      <c r="L14" s="75">
        <v>568</v>
      </c>
      <c r="M14" s="75">
        <v>456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568</v>
      </c>
      <c r="U14" s="75">
        <v>1</v>
      </c>
      <c r="V14" s="36"/>
    </row>
    <row r="15" spans="1:22" s="6" customFormat="1" ht="20.25" customHeight="1">
      <c r="A15" s="32" t="s">
        <v>21</v>
      </c>
      <c r="B15" s="74">
        <f t="shared" si="2"/>
        <v>557</v>
      </c>
      <c r="C15" s="75">
        <v>39</v>
      </c>
      <c r="D15" s="75">
        <v>15</v>
      </c>
      <c r="E15" s="75">
        <v>26</v>
      </c>
      <c r="F15" s="75">
        <v>27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156</v>
      </c>
      <c r="M15" s="75">
        <v>131</v>
      </c>
      <c r="N15" s="75">
        <v>4</v>
      </c>
      <c r="O15" s="75">
        <v>0</v>
      </c>
      <c r="P15" s="75">
        <v>0</v>
      </c>
      <c r="Q15" s="75">
        <v>3</v>
      </c>
      <c r="R15" s="75">
        <v>0</v>
      </c>
      <c r="S15" s="75">
        <v>0</v>
      </c>
      <c r="T15" s="75">
        <v>156</v>
      </c>
      <c r="U15" s="75">
        <v>0</v>
      </c>
      <c r="V15" s="36"/>
    </row>
    <row r="16" spans="1:22" s="6" customFormat="1" ht="20.25" customHeight="1">
      <c r="A16" s="32" t="s">
        <v>22</v>
      </c>
      <c r="B16" s="74">
        <f t="shared" si="2"/>
        <v>1823</v>
      </c>
      <c r="C16" s="75">
        <v>139</v>
      </c>
      <c r="D16" s="75">
        <v>41</v>
      </c>
      <c r="E16" s="75">
        <v>0</v>
      </c>
      <c r="F16" s="75">
        <v>67</v>
      </c>
      <c r="G16" s="75">
        <v>69</v>
      </c>
      <c r="H16" s="75">
        <v>2</v>
      </c>
      <c r="I16" s="75">
        <v>2</v>
      </c>
      <c r="J16" s="75">
        <v>2</v>
      </c>
      <c r="K16" s="75">
        <v>1</v>
      </c>
      <c r="L16" s="75">
        <v>524</v>
      </c>
      <c r="M16" s="75">
        <v>437</v>
      </c>
      <c r="N16" s="75">
        <v>11</v>
      </c>
      <c r="O16" s="75">
        <v>0</v>
      </c>
      <c r="P16" s="75">
        <v>0</v>
      </c>
      <c r="Q16" s="75">
        <v>3</v>
      </c>
      <c r="R16" s="75">
        <v>0</v>
      </c>
      <c r="S16" s="75">
        <v>0</v>
      </c>
      <c r="T16" s="75">
        <v>524</v>
      </c>
      <c r="U16" s="75">
        <v>1</v>
      </c>
      <c r="V16" s="36"/>
    </row>
    <row r="17" spans="1:22" s="6" customFormat="1" ht="20.25" customHeight="1">
      <c r="A17" s="32" t="s">
        <v>23</v>
      </c>
      <c r="B17" s="74">
        <f t="shared" si="2"/>
        <v>233</v>
      </c>
      <c r="C17" s="75">
        <v>25</v>
      </c>
      <c r="D17" s="75">
        <v>5</v>
      </c>
      <c r="E17" s="75">
        <v>0</v>
      </c>
      <c r="F17" s="75">
        <v>0</v>
      </c>
      <c r="G17" s="75">
        <v>2</v>
      </c>
      <c r="H17" s="75">
        <v>0</v>
      </c>
      <c r="I17" s="75">
        <v>0</v>
      </c>
      <c r="J17" s="75">
        <v>0</v>
      </c>
      <c r="K17" s="75">
        <v>33</v>
      </c>
      <c r="L17" s="75">
        <v>58</v>
      </c>
      <c r="M17" s="75">
        <v>9</v>
      </c>
      <c r="N17" s="75">
        <v>0</v>
      </c>
      <c r="O17" s="75">
        <v>0</v>
      </c>
      <c r="P17" s="75">
        <v>0</v>
      </c>
      <c r="Q17" s="75">
        <v>1</v>
      </c>
      <c r="R17" s="75">
        <v>0</v>
      </c>
      <c r="S17" s="75">
        <v>33</v>
      </c>
      <c r="T17" s="75">
        <v>67</v>
      </c>
      <c r="U17" s="75">
        <v>0</v>
      </c>
      <c r="V17" s="36"/>
    </row>
    <row r="18" spans="1:22" s="6" customFormat="1" ht="20.25" customHeight="1">
      <c r="A18" s="32" t="s">
        <v>24</v>
      </c>
      <c r="B18" s="74">
        <f t="shared" si="2"/>
        <v>247</v>
      </c>
      <c r="C18" s="75">
        <v>33</v>
      </c>
      <c r="D18" s="75">
        <v>4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1</v>
      </c>
      <c r="L18" s="75">
        <v>70</v>
      </c>
      <c r="M18" s="75">
        <v>47</v>
      </c>
      <c r="N18" s="75">
        <v>0</v>
      </c>
      <c r="O18" s="75">
        <v>0</v>
      </c>
      <c r="P18" s="75">
        <v>0</v>
      </c>
      <c r="Q18" s="75">
        <v>1</v>
      </c>
      <c r="R18" s="75">
        <v>0</v>
      </c>
      <c r="S18" s="75">
        <v>2</v>
      </c>
      <c r="T18" s="75">
        <v>68</v>
      </c>
      <c r="U18" s="75">
        <v>21</v>
      </c>
      <c r="V18" s="36"/>
    </row>
    <row r="19" spans="1:22" s="6" customFormat="1" ht="20.25" customHeight="1">
      <c r="A19" s="32" t="s">
        <v>25</v>
      </c>
      <c r="B19" s="74">
        <f t="shared" si="2"/>
        <v>1028</v>
      </c>
      <c r="C19" s="75">
        <v>61</v>
      </c>
      <c r="D19" s="75">
        <v>46</v>
      </c>
      <c r="E19" s="75">
        <v>0</v>
      </c>
      <c r="F19" s="75">
        <v>0</v>
      </c>
      <c r="G19" s="75">
        <v>0</v>
      </c>
      <c r="H19" s="75">
        <v>1</v>
      </c>
      <c r="I19" s="75">
        <v>0</v>
      </c>
      <c r="J19" s="75">
        <v>0</v>
      </c>
      <c r="K19" s="75">
        <v>62</v>
      </c>
      <c r="L19" s="75">
        <v>366</v>
      </c>
      <c r="M19" s="75">
        <v>58</v>
      </c>
      <c r="N19" s="75">
        <v>0</v>
      </c>
      <c r="O19" s="75">
        <v>3</v>
      </c>
      <c r="P19" s="75">
        <v>2</v>
      </c>
      <c r="Q19" s="75">
        <v>0</v>
      </c>
      <c r="R19" s="75">
        <v>0</v>
      </c>
      <c r="S19" s="75">
        <v>69</v>
      </c>
      <c r="T19" s="75">
        <v>359</v>
      </c>
      <c r="U19" s="75">
        <v>1</v>
      </c>
      <c r="V19" s="36"/>
    </row>
    <row r="20" spans="1:22" s="6" customFormat="1" ht="20.25" customHeight="1">
      <c r="A20" s="5"/>
      <c r="B20" s="76"/>
      <c r="D20" s="76"/>
      <c r="F20" s="76"/>
      <c r="H20" s="76"/>
      <c r="J20" s="76"/>
      <c r="K20" s="76"/>
      <c r="M20" s="76"/>
      <c r="O20" s="76"/>
      <c r="P20" s="76"/>
      <c r="Q20" s="76"/>
      <c r="R20" s="76"/>
      <c r="S20" s="94"/>
      <c r="T20" s="76"/>
      <c r="V20" s="36"/>
    </row>
    <row r="21" spans="1:22" s="6" customFormat="1" ht="20.25" customHeight="1">
      <c r="A21" s="31" t="s">
        <v>26</v>
      </c>
      <c r="B21" s="23">
        <f>SUM(B22)</f>
        <v>0</v>
      </c>
      <c r="C21" s="23">
        <f>SUM(C22)</f>
        <v>0</v>
      </c>
      <c r="D21" s="23">
        <f aca="true" t="shared" si="3" ref="D21:U21">SUM(D22)</f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>
        <f t="shared" si="3"/>
        <v>0</v>
      </c>
      <c r="M21" s="23">
        <f t="shared" si="3"/>
        <v>0</v>
      </c>
      <c r="N21" s="23">
        <f t="shared" si="3"/>
        <v>0</v>
      </c>
      <c r="O21" s="23">
        <f t="shared" si="3"/>
        <v>0</v>
      </c>
      <c r="P21" s="23">
        <f t="shared" si="3"/>
        <v>0</v>
      </c>
      <c r="Q21" s="23">
        <f t="shared" si="3"/>
        <v>0</v>
      </c>
      <c r="R21" s="23">
        <f t="shared" si="3"/>
        <v>0</v>
      </c>
      <c r="S21" s="23">
        <f t="shared" si="3"/>
        <v>0</v>
      </c>
      <c r="T21" s="23">
        <f t="shared" si="3"/>
        <v>0</v>
      </c>
      <c r="U21" s="73">
        <f t="shared" si="3"/>
        <v>0</v>
      </c>
      <c r="V21" s="36"/>
    </row>
    <row r="22" spans="1:22" s="6" customFormat="1" ht="20.25" customHeight="1">
      <c r="A22" s="32" t="s">
        <v>248</v>
      </c>
      <c r="B22" s="74" t="s">
        <v>249</v>
      </c>
      <c r="C22" s="75" t="s">
        <v>249</v>
      </c>
      <c r="D22" s="75" t="s">
        <v>249</v>
      </c>
      <c r="E22" s="75" t="s">
        <v>249</v>
      </c>
      <c r="F22" s="75" t="s">
        <v>249</v>
      </c>
      <c r="G22" s="75" t="s">
        <v>249</v>
      </c>
      <c r="H22" s="75" t="s">
        <v>249</v>
      </c>
      <c r="I22" s="75" t="s">
        <v>249</v>
      </c>
      <c r="J22" s="75" t="s">
        <v>249</v>
      </c>
      <c r="K22" s="75" t="s">
        <v>249</v>
      </c>
      <c r="L22" s="75" t="s">
        <v>249</v>
      </c>
      <c r="M22" s="75" t="s">
        <v>249</v>
      </c>
      <c r="N22" s="75" t="s">
        <v>249</v>
      </c>
      <c r="O22" s="75" t="s">
        <v>249</v>
      </c>
      <c r="P22" s="75" t="s">
        <v>249</v>
      </c>
      <c r="Q22" s="75" t="s">
        <v>249</v>
      </c>
      <c r="R22" s="75" t="s">
        <v>249</v>
      </c>
      <c r="S22" s="75" t="s">
        <v>249</v>
      </c>
      <c r="T22" s="75" t="s">
        <v>249</v>
      </c>
      <c r="U22" s="75" t="s">
        <v>249</v>
      </c>
      <c r="V22" s="36"/>
    </row>
    <row r="23" spans="1:22" s="6" customFormat="1" ht="20.25" customHeight="1">
      <c r="A23" s="39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36"/>
    </row>
    <row r="24" spans="1:22" s="6" customFormat="1" ht="20.25" customHeight="1">
      <c r="A24" s="31" t="s">
        <v>28</v>
      </c>
      <c r="B24" s="23">
        <f>SUM(B25:B28)</f>
        <v>11033</v>
      </c>
      <c r="C24" s="23">
        <f>SUM(C25:C28)</f>
        <v>859</v>
      </c>
      <c r="D24" s="23">
        <f aca="true" t="shared" si="4" ref="D24:U24">SUM(D25:D28)</f>
        <v>165</v>
      </c>
      <c r="E24" s="23">
        <f t="shared" si="4"/>
        <v>2</v>
      </c>
      <c r="F24" s="23">
        <f t="shared" si="4"/>
        <v>27</v>
      </c>
      <c r="G24" s="23">
        <f t="shared" si="4"/>
        <v>51</v>
      </c>
      <c r="H24" s="23">
        <f t="shared" si="4"/>
        <v>5</v>
      </c>
      <c r="I24" s="23">
        <f t="shared" si="4"/>
        <v>3</v>
      </c>
      <c r="J24" s="23">
        <f t="shared" si="4"/>
        <v>2</v>
      </c>
      <c r="K24" s="23">
        <f t="shared" si="4"/>
        <v>13</v>
      </c>
      <c r="L24" s="23">
        <f t="shared" si="4"/>
        <v>3297</v>
      </c>
      <c r="M24" s="23">
        <f t="shared" si="4"/>
        <v>2674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77</v>
      </c>
      <c r="R24" s="23">
        <f t="shared" si="4"/>
        <v>0</v>
      </c>
      <c r="S24" s="23">
        <f t="shared" si="4"/>
        <v>4</v>
      </c>
      <c r="T24" s="23">
        <f t="shared" si="4"/>
        <v>3306</v>
      </c>
      <c r="U24" s="73">
        <f t="shared" si="4"/>
        <v>548</v>
      </c>
      <c r="V24" s="36"/>
    </row>
    <row r="25" spans="1:22" s="6" customFormat="1" ht="20.25" customHeight="1">
      <c r="A25" s="32" t="s">
        <v>29</v>
      </c>
      <c r="B25" s="74">
        <f>SUM(C25:U25)</f>
        <v>6493</v>
      </c>
      <c r="C25" s="75">
        <v>569</v>
      </c>
      <c r="D25" s="75">
        <v>117</v>
      </c>
      <c r="E25" s="75">
        <v>2</v>
      </c>
      <c r="F25" s="75">
        <v>19</v>
      </c>
      <c r="G25" s="75">
        <v>36</v>
      </c>
      <c r="H25" s="75">
        <v>5</v>
      </c>
      <c r="I25" s="75">
        <v>3</v>
      </c>
      <c r="J25" s="75">
        <v>2</v>
      </c>
      <c r="K25" s="75">
        <v>3</v>
      </c>
      <c r="L25" s="75">
        <v>1829</v>
      </c>
      <c r="M25" s="75">
        <v>1640</v>
      </c>
      <c r="N25" s="75">
        <v>0</v>
      </c>
      <c r="O25" s="75">
        <v>0</v>
      </c>
      <c r="P25" s="75">
        <v>0</v>
      </c>
      <c r="Q25" s="75">
        <v>61</v>
      </c>
      <c r="R25" s="75">
        <v>0</v>
      </c>
      <c r="S25" s="75">
        <v>0</v>
      </c>
      <c r="T25" s="75">
        <v>1829</v>
      </c>
      <c r="U25" s="75">
        <v>378</v>
      </c>
      <c r="V25" s="36"/>
    </row>
    <row r="26" spans="1:22" s="6" customFormat="1" ht="20.25" customHeight="1">
      <c r="A26" s="32" t="s">
        <v>30</v>
      </c>
      <c r="B26" s="74">
        <f>SUM(C26:U26)</f>
        <v>3943</v>
      </c>
      <c r="C26" s="75">
        <v>269</v>
      </c>
      <c r="D26" s="75">
        <v>41</v>
      </c>
      <c r="E26" s="75">
        <v>0</v>
      </c>
      <c r="F26" s="75">
        <v>7</v>
      </c>
      <c r="G26" s="75">
        <v>15</v>
      </c>
      <c r="H26" s="75">
        <v>0</v>
      </c>
      <c r="I26" s="75">
        <v>0</v>
      </c>
      <c r="J26" s="75">
        <v>0</v>
      </c>
      <c r="K26" s="75">
        <v>2</v>
      </c>
      <c r="L26" s="75">
        <v>1273</v>
      </c>
      <c r="M26" s="75">
        <v>1015</v>
      </c>
      <c r="N26" s="75">
        <v>0</v>
      </c>
      <c r="O26" s="75">
        <v>0</v>
      </c>
      <c r="P26" s="75">
        <v>0</v>
      </c>
      <c r="Q26" s="75">
        <v>16</v>
      </c>
      <c r="R26" s="75">
        <v>0</v>
      </c>
      <c r="S26" s="75">
        <v>0</v>
      </c>
      <c r="T26" s="75">
        <v>1273</v>
      </c>
      <c r="U26" s="75">
        <v>32</v>
      </c>
      <c r="V26" s="36"/>
    </row>
    <row r="27" spans="1:21" ht="20.25" customHeight="1">
      <c r="A27" s="32" t="s">
        <v>31</v>
      </c>
      <c r="B27" s="74">
        <f>SUM(C27:U27)</f>
        <v>518</v>
      </c>
      <c r="C27" s="75">
        <v>16</v>
      </c>
      <c r="D27" s="75">
        <v>4</v>
      </c>
      <c r="E27" s="75">
        <v>0</v>
      </c>
      <c r="F27" s="75">
        <v>1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177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4</v>
      </c>
      <c r="T27" s="75">
        <v>178</v>
      </c>
      <c r="U27" s="75">
        <v>138</v>
      </c>
    </row>
    <row r="28" spans="1:21" ht="20.25" customHeight="1">
      <c r="A28" s="32" t="s">
        <v>32</v>
      </c>
      <c r="B28" s="74">
        <f>SUM(C28:U28)</f>
        <v>79</v>
      </c>
      <c r="C28" s="75">
        <v>5</v>
      </c>
      <c r="D28" s="75">
        <v>3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8</v>
      </c>
      <c r="L28" s="75">
        <v>18</v>
      </c>
      <c r="M28" s="75">
        <v>19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26</v>
      </c>
      <c r="U28" s="75">
        <v>0</v>
      </c>
    </row>
    <row r="29" spans="1:22" s="6" customFormat="1" ht="20.25" customHeight="1">
      <c r="A29" s="39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36"/>
    </row>
    <row r="30" spans="1:22" s="6" customFormat="1" ht="20.25" customHeight="1">
      <c r="A30" s="31" t="s">
        <v>33</v>
      </c>
      <c r="B30" s="23">
        <f>SUM(B31:B35)</f>
        <v>8330</v>
      </c>
      <c r="C30" s="23">
        <f>SUM(C31:C35)</f>
        <v>655</v>
      </c>
      <c r="D30" s="23">
        <f aca="true" t="shared" si="5" ref="D30:U30">SUM(D31:D35)</f>
        <v>168</v>
      </c>
      <c r="E30" s="23">
        <f t="shared" si="5"/>
        <v>2</v>
      </c>
      <c r="F30" s="23">
        <f t="shared" si="5"/>
        <v>13</v>
      </c>
      <c r="G30" s="23">
        <f t="shared" si="5"/>
        <v>30</v>
      </c>
      <c r="H30" s="23">
        <f t="shared" si="5"/>
        <v>4</v>
      </c>
      <c r="I30" s="23">
        <f t="shared" si="5"/>
        <v>3</v>
      </c>
      <c r="J30" s="23">
        <f t="shared" si="5"/>
        <v>2</v>
      </c>
      <c r="K30" s="23">
        <f t="shared" si="5"/>
        <v>6</v>
      </c>
      <c r="L30" s="23">
        <f t="shared" si="5"/>
        <v>2716</v>
      </c>
      <c r="M30" s="23">
        <f t="shared" si="5"/>
        <v>1949</v>
      </c>
      <c r="N30" s="23">
        <f t="shared" si="5"/>
        <v>2</v>
      </c>
      <c r="O30" s="23">
        <f t="shared" si="5"/>
        <v>0</v>
      </c>
      <c r="P30" s="23">
        <f t="shared" si="5"/>
        <v>0</v>
      </c>
      <c r="Q30" s="23">
        <f t="shared" si="5"/>
        <v>17</v>
      </c>
      <c r="R30" s="23">
        <f t="shared" si="5"/>
        <v>1</v>
      </c>
      <c r="S30" s="23">
        <f t="shared" si="5"/>
        <v>19</v>
      </c>
      <c r="T30" s="23">
        <f t="shared" si="5"/>
        <v>2724</v>
      </c>
      <c r="U30" s="73">
        <f t="shared" si="5"/>
        <v>19</v>
      </c>
      <c r="V30" s="36"/>
    </row>
    <row r="31" spans="1:22" s="6" customFormat="1" ht="20.25" customHeight="1">
      <c r="A31" s="42" t="s">
        <v>34</v>
      </c>
      <c r="B31" s="74">
        <f>SUM(C31:U31)</f>
        <v>6449</v>
      </c>
      <c r="C31" s="75">
        <v>499</v>
      </c>
      <c r="D31" s="75">
        <v>126</v>
      </c>
      <c r="E31" s="75">
        <v>0</v>
      </c>
      <c r="F31" s="75">
        <v>3</v>
      </c>
      <c r="G31" s="75">
        <v>21</v>
      </c>
      <c r="H31" s="75">
        <v>2</v>
      </c>
      <c r="I31" s="75">
        <v>2</v>
      </c>
      <c r="J31" s="75">
        <v>1</v>
      </c>
      <c r="K31" s="75">
        <v>5</v>
      </c>
      <c r="L31" s="75">
        <v>2075</v>
      </c>
      <c r="M31" s="75">
        <v>1617</v>
      </c>
      <c r="N31" s="75">
        <v>2</v>
      </c>
      <c r="O31" s="75">
        <v>0</v>
      </c>
      <c r="P31" s="75">
        <v>0</v>
      </c>
      <c r="Q31" s="75">
        <v>15</v>
      </c>
      <c r="R31" s="75">
        <v>1</v>
      </c>
      <c r="S31" s="75">
        <v>1</v>
      </c>
      <c r="T31" s="75">
        <v>2076</v>
      </c>
      <c r="U31" s="75">
        <v>3</v>
      </c>
      <c r="V31" s="36"/>
    </row>
    <row r="32" spans="1:22" s="6" customFormat="1" ht="20.25" customHeight="1">
      <c r="A32" s="32" t="s">
        <v>35</v>
      </c>
      <c r="B32" s="74">
        <f>SUM(C32:U32)</f>
        <v>463</v>
      </c>
      <c r="C32" s="75">
        <v>53</v>
      </c>
      <c r="D32" s="75">
        <v>16</v>
      </c>
      <c r="E32" s="75">
        <v>0</v>
      </c>
      <c r="F32" s="75">
        <v>2</v>
      </c>
      <c r="G32" s="75">
        <v>1</v>
      </c>
      <c r="H32" s="75">
        <v>2</v>
      </c>
      <c r="I32" s="75">
        <v>1</v>
      </c>
      <c r="J32" s="75">
        <v>0</v>
      </c>
      <c r="K32" s="75">
        <v>0</v>
      </c>
      <c r="L32" s="75">
        <v>188</v>
      </c>
      <c r="M32" s="75">
        <v>0</v>
      </c>
      <c r="N32" s="75">
        <v>0</v>
      </c>
      <c r="O32" s="75">
        <v>0</v>
      </c>
      <c r="P32" s="75">
        <v>0</v>
      </c>
      <c r="Q32" s="75">
        <v>1</v>
      </c>
      <c r="R32" s="75">
        <v>0</v>
      </c>
      <c r="S32" s="75">
        <v>0</v>
      </c>
      <c r="T32" s="75">
        <v>199</v>
      </c>
      <c r="U32" s="75">
        <v>0</v>
      </c>
      <c r="V32" s="36"/>
    </row>
    <row r="33" spans="1:22" s="6" customFormat="1" ht="20.25" customHeight="1">
      <c r="A33" s="32" t="s">
        <v>36</v>
      </c>
      <c r="B33" s="74">
        <f>SUM(C33:U33)</f>
        <v>549</v>
      </c>
      <c r="C33" s="75">
        <v>46</v>
      </c>
      <c r="D33" s="75">
        <v>13</v>
      </c>
      <c r="E33" s="75">
        <v>0</v>
      </c>
      <c r="F33" s="75">
        <v>0</v>
      </c>
      <c r="G33" s="75">
        <v>3</v>
      </c>
      <c r="H33" s="75">
        <v>0</v>
      </c>
      <c r="I33" s="75">
        <v>0</v>
      </c>
      <c r="J33" s="75">
        <v>1</v>
      </c>
      <c r="K33" s="75">
        <v>1</v>
      </c>
      <c r="L33" s="75">
        <v>171</v>
      </c>
      <c r="M33" s="75">
        <v>130</v>
      </c>
      <c r="N33" s="75">
        <v>0</v>
      </c>
      <c r="O33" s="75">
        <v>0</v>
      </c>
      <c r="P33" s="75">
        <v>0</v>
      </c>
      <c r="Q33" s="75">
        <v>1</v>
      </c>
      <c r="R33" s="75">
        <v>0</v>
      </c>
      <c r="S33" s="75">
        <v>18</v>
      </c>
      <c r="T33" s="75">
        <v>151</v>
      </c>
      <c r="U33" s="75">
        <v>14</v>
      </c>
      <c r="V33" s="36"/>
    </row>
    <row r="34" spans="1:22" s="6" customFormat="1" ht="20.25" customHeight="1">
      <c r="A34" s="32" t="s">
        <v>37</v>
      </c>
      <c r="B34" s="74">
        <f>SUM(C34:U34)</f>
        <v>377</v>
      </c>
      <c r="C34" s="75">
        <v>21</v>
      </c>
      <c r="D34" s="75">
        <v>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125</v>
      </c>
      <c r="M34" s="75">
        <v>86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141</v>
      </c>
      <c r="U34" s="75">
        <v>1</v>
      </c>
      <c r="V34" s="36"/>
    </row>
    <row r="35" spans="1:22" s="6" customFormat="1" ht="20.25" customHeight="1">
      <c r="A35" s="32" t="s">
        <v>38</v>
      </c>
      <c r="B35" s="74">
        <f>SUM(C35:U35)</f>
        <v>492</v>
      </c>
      <c r="C35" s="75">
        <v>36</v>
      </c>
      <c r="D35" s="75">
        <v>10</v>
      </c>
      <c r="E35" s="75">
        <v>2</v>
      </c>
      <c r="F35" s="75">
        <v>8</v>
      </c>
      <c r="G35" s="75">
        <v>5</v>
      </c>
      <c r="H35" s="75">
        <v>0</v>
      </c>
      <c r="I35" s="75">
        <v>0</v>
      </c>
      <c r="J35" s="75">
        <v>0</v>
      </c>
      <c r="K35" s="75">
        <v>0</v>
      </c>
      <c r="L35" s="75">
        <v>157</v>
      </c>
      <c r="M35" s="75">
        <v>116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157</v>
      </c>
      <c r="U35" s="75">
        <v>1</v>
      </c>
      <c r="V35" s="36"/>
    </row>
    <row r="36" spans="1:22" s="6" customFormat="1" ht="20.25" customHeight="1">
      <c r="A36" s="39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36"/>
    </row>
    <row r="37" spans="1:22" s="6" customFormat="1" ht="20.25" customHeight="1">
      <c r="A37" s="31" t="s">
        <v>39</v>
      </c>
      <c r="B37" s="23">
        <f>SUM(B38:B42)</f>
        <v>5516</v>
      </c>
      <c r="C37" s="23">
        <f>SUM(C38:C42)</f>
        <v>507</v>
      </c>
      <c r="D37" s="23">
        <f aca="true" t="shared" si="6" ref="D37:U37">SUM(D38:D42)</f>
        <v>124</v>
      </c>
      <c r="E37" s="23">
        <f t="shared" si="6"/>
        <v>5</v>
      </c>
      <c r="F37" s="23">
        <f t="shared" si="6"/>
        <v>31</v>
      </c>
      <c r="G37" s="23">
        <f t="shared" si="6"/>
        <v>15</v>
      </c>
      <c r="H37" s="23">
        <f t="shared" si="6"/>
        <v>14</v>
      </c>
      <c r="I37" s="23">
        <f t="shared" si="6"/>
        <v>10</v>
      </c>
      <c r="J37" s="23">
        <f t="shared" si="6"/>
        <v>7</v>
      </c>
      <c r="K37" s="23">
        <f t="shared" si="6"/>
        <v>12</v>
      </c>
      <c r="L37" s="23">
        <f t="shared" si="6"/>
        <v>1630</v>
      </c>
      <c r="M37" s="23">
        <f t="shared" si="6"/>
        <v>1099</v>
      </c>
      <c r="N37" s="23">
        <f t="shared" si="6"/>
        <v>88</v>
      </c>
      <c r="O37" s="23">
        <f t="shared" si="6"/>
        <v>0</v>
      </c>
      <c r="P37" s="23">
        <f t="shared" si="6"/>
        <v>5</v>
      </c>
      <c r="Q37" s="23">
        <f t="shared" si="6"/>
        <v>27</v>
      </c>
      <c r="R37" s="23">
        <f t="shared" si="6"/>
        <v>0</v>
      </c>
      <c r="S37" s="23">
        <f t="shared" si="6"/>
        <v>220</v>
      </c>
      <c r="T37" s="23">
        <f t="shared" si="6"/>
        <v>1403</v>
      </c>
      <c r="U37" s="73">
        <f t="shared" si="6"/>
        <v>319</v>
      </c>
      <c r="V37" s="36"/>
    </row>
    <row r="38" spans="1:22" s="6" customFormat="1" ht="20.25" customHeight="1">
      <c r="A38" s="32" t="s">
        <v>40</v>
      </c>
      <c r="B38" s="74">
        <f>SUM(C38:U38)</f>
        <v>2492</v>
      </c>
      <c r="C38" s="75">
        <v>242</v>
      </c>
      <c r="D38" s="75">
        <v>29</v>
      </c>
      <c r="E38" s="75">
        <v>0</v>
      </c>
      <c r="F38" s="75">
        <v>23</v>
      </c>
      <c r="G38" s="75">
        <v>5</v>
      </c>
      <c r="H38" s="75">
        <v>4</v>
      </c>
      <c r="I38" s="75">
        <v>4</v>
      </c>
      <c r="J38" s="75">
        <v>3</v>
      </c>
      <c r="K38" s="75">
        <v>6</v>
      </c>
      <c r="L38" s="75">
        <v>765</v>
      </c>
      <c r="M38" s="75">
        <v>375</v>
      </c>
      <c r="N38" s="75">
        <v>52</v>
      </c>
      <c r="O38" s="75">
        <v>0</v>
      </c>
      <c r="P38" s="75">
        <v>5</v>
      </c>
      <c r="Q38" s="75">
        <v>21</v>
      </c>
      <c r="R38" s="75">
        <v>0</v>
      </c>
      <c r="S38" s="75">
        <v>220</v>
      </c>
      <c r="T38" s="75">
        <v>552</v>
      </c>
      <c r="U38" s="75">
        <v>186</v>
      </c>
      <c r="V38" s="36"/>
    </row>
    <row r="39" spans="1:22" s="6" customFormat="1" ht="20.25" customHeight="1">
      <c r="A39" s="32" t="s">
        <v>41</v>
      </c>
      <c r="B39" s="74">
        <f>SUM(C39:U39)</f>
        <v>1390</v>
      </c>
      <c r="C39" s="75">
        <v>130</v>
      </c>
      <c r="D39" s="75">
        <v>39</v>
      </c>
      <c r="E39" s="75">
        <v>1</v>
      </c>
      <c r="F39" s="75">
        <v>2</v>
      </c>
      <c r="G39" s="75">
        <v>3</v>
      </c>
      <c r="H39" s="75">
        <v>3</v>
      </c>
      <c r="I39" s="75">
        <v>3</v>
      </c>
      <c r="J39" s="75">
        <v>1</v>
      </c>
      <c r="K39" s="75">
        <v>5</v>
      </c>
      <c r="L39" s="75">
        <v>414</v>
      </c>
      <c r="M39" s="75">
        <v>298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420</v>
      </c>
      <c r="U39" s="75">
        <v>71</v>
      </c>
      <c r="V39" s="36"/>
    </row>
    <row r="40" spans="1:22" s="6" customFormat="1" ht="20.25" customHeight="1">
      <c r="A40" s="32" t="s">
        <v>42</v>
      </c>
      <c r="B40" s="74">
        <f>SUM(C40:U40)</f>
        <v>571</v>
      </c>
      <c r="C40" s="75">
        <v>36</v>
      </c>
      <c r="D40" s="75">
        <v>30</v>
      </c>
      <c r="E40" s="75">
        <v>4</v>
      </c>
      <c r="F40" s="75">
        <v>3</v>
      </c>
      <c r="G40" s="75">
        <v>4</v>
      </c>
      <c r="H40" s="75">
        <v>2</v>
      </c>
      <c r="I40" s="75">
        <v>2</v>
      </c>
      <c r="J40" s="75">
        <v>2</v>
      </c>
      <c r="K40" s="75">
        <v>1</v>
      </c>
      <c r="L40" s="75">
        <v>129</v>
      </c>
      <c r="M40" s="75">
        <v>153</v>
      </c>
      <c r="N40" s="75">
        <v>36</v>
      </c>
      <c r="O40" s="75">
        <v>0</v>
      </c>
      <c r="P40" s="75">
        <v>0</v>
      </c>
      <c r="Q40" s="75">
        <v>1</v>
      </c>
      <c r="R40" s="75">
        <v>0</v>
      </c>
      <c r="S40" s="75">
        <v>0</v>
      </c>
      <c r="T40" s="75">
        <v>132</v>
      </c>
      <c r="U40" s="75">
        <v>36</v>
      </c>
      <c r="V40" s="36"/>
    </row>
    <row r="41" spans="1:22" s="6" customFormat="1" ht="20.25" customHeight="1">
      <c r="A41" s="32" t="s">
        <v>43</v>
      </c>
      <c r="B41" s="74">
        <f>SUM(C41:U41)</f>
        <v>555</v>
      </c>
      <c r="C41" s="75">
        <v>54</v>
      </c>
      <c r="D41" s="75">
        <v>17</v>
      </c>
      <c r="E41" s="75">
        <v>0</v>
      </c>
      <c r="F41" s="75">
        <v>1</v>
      </c>
      <c r="G41" s="75">
        <v>1</v>
      </c>
      <c r="H41" s="75">
        <v>2</v>
      </c>
      <c r="I41" s="75">
        <v>0</v>
      </c>
      <c r="J41" s="75">
        <v>0</v>
      </c>
      <c r="K41" s="75">
        <v>0</v>
      </c>
      <c r="L41" s="75">
        <v>168</v>
      </c>
      <c r="M41" s="75">
        <v>141</v>
      </c>
      <c r="N41" s="75">
        <v>0</v>
      </c>
      <c r="O41" s="75">
        <v>0</v>
      </c>
      <c r="P41" s="75">
        <v>0</v>
      </c>
      <c r="Q41" s="75">
        <v>3</v>
      </c>
      <c r="R41" s="75">
        <v>0</v>
      </c>
      <c r="S41" s="75">
        <v>0</v>
      </c>
      <c r="T41" s="75">
        <v>146</v>
      </c>
      <c r="U41" s="75">
        <v>22</v>
      </c>
      <c r="V41" s="36"/>
    </row>
    <row r="42" spans="1:22" s="6" customFormat="1" ht="20.25" customHeight="1">
      <c r="A42" s="32" t="s">
        <v>44</v>
      </c>
      <c r="B42" s="74">
        <f>SUM(C42:U42)</f>
        <v>508</v>
      </c>
      <c r="C42" s="75">
        <v>45</v>
      </c>
      <c r="D42" s="75">
        <v>9</v>
      </c>
      <c r="E42" s="75">
        <v>0</v>
      </c>
      <c r="F42" s="75">
        <v>2</v>
      </c>
      <c r="G42" s="75">
        <v>2</v>
      </c>
      <c r="H42" s="75">
        <v>3</v>
      </c>
      <c r="I42" s="75">
        <v>1</v>
      </c>
      <c r="J42" s="75">
        <v>1</v>
      </c>
      <c r="K42" s="75">
        <v>0</v>
      </c>
      <c r="L42" s="75">
        <v>154</v>
      </c>
      <c r="M42" s="75">
        <v>132</v>
      </c>
      <c r="N42" s="75">
        <v>0</v>
      </c>
      <c r="O42" s="75">
        <v>0</v>
      </c>
      <c r="P42" s="75">
        <v>0</v>
      </c>
      <c r="Q42" s="75">
        <v>2</v>
      </c>
      <c r="R42" s="75">
        <v>0</v>
      </c>
      <c r="S42" s="75">
        <v>0</v>
      </c>
      <c r="T42" s="75">
        <v>153</v>
      </c>
      <c r="U42" s="75">
        <v>4</v>
      </c>
      <c r="V42" s="36"/>
    </row>
    <row r="43" spans="1:22" s="6" customFormat="1" ht="20.25" customHeight="1">
      <c r="A43" s="39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36"/>
    </row>
    <row r="44" spans="1:21" ht="20.25" customHeight="1">
      <c r="A44" s="31" t="s">
        <v>45</v>
      </c>
      <c r="B44" s="23">
        <f>SUM(B45:B50)</f>
        <v>5484</v>
      </c>
      <c r="C44" s="23">
        <f>SUM(C45:C50)</f>
        <v>424</v>
      </c>
      <c r="D44" s="23">
        <f aca="true" t="shared" si="7" ref="D44:U44">SUM(D45:D50)</f>
        <v>94</v>
      </c>
      <c r="E44" s="23">
        <f t="shared" si="7"/>
        <v>3</v>
      </c>
      <c r="F44" s="23">
        <f t="shared" si="7"/>
        <v>7</v>
      </c>
      <c r="G44" s="23">
        <f t="shared" si="7"/>
        <v>12</v>
      </c>
      <c r="H44" s="23">
        <f t="shared" si="7"/>
        <v>25</v>
      </c>
      <c r="I44" s="23">
        <f t="shared" si="7"/>
        <v>10</v>
      </c>
      <c r="J44" s="23">
        <f t="shared" si="7"/>
        <v>5</v>
      </c>
      <c r="K44" s="23">
        <f t="shared" si="7"/>
        <v>66</v>
      </c>
      <c r="L44" s="23">
        <f t="shared" si="7"/>
        <v>1734</v>
      </c>
      <c r="M44" s="23">
        <f t="shared" si="7"/>
        <v>1037</v>
      </c>
      <c r="N44" s="23">
        <f t="shared" si="7"/>
        <v>5</v>
      </c>
      <c r="O44" s="23">
        <f t="shared" si="7"/>
        <v>3</v>
      </c>
      <c r="P44" s="23">
        <f t="shared" si="7"/>
        <v>4</v>
      </c>
      <c r="Q44" s="23">
        <f t="shared" si="7"/>
        <v>3</v>
      </c>
      <c r="R44" s="23">
        <f t="shared" si="7"/>
        <v>84</v>
      </c>
      <c r="S44" s="23">
        <f t="shared" si="7"/>
        <v>84</v>
      </c>
      <c r="T44" s="23">
        <f t="shared" si="7"/>
        <v>1611</v>
      </c>
      <c r="U44" s="73">
        <f t="shared" si="7"/>
        <v>273</v>
      </c>
    </row>
    <row r="45" spans="1:22" ht="20.25" customHeight="1">
      <c r="A45" s="32" t="s">
        <v>46</v>
      </c>
      <c r="B45" s="74">
        <f aca="true" t="shared" si="8" ref="B45:B50">SUM(C45:U45)</f>
        <v>2607</v>
      </c>
      <c r="C45" s="75">
        <v>235</v>
      </c>
      <c r="D45" s="75">
        <v>43</v>
      </c>
      <c r="E45" s="75">
        <v>0</v>
      </c>
      <c r="F45" s="75">
        <v>4</v>
      </c>
      <c r="G45" s="75">
        <v>9</v>
      </c>
      <c r="H45" s="75">
        <v>7</v>
      </c>
      <c r="I45" s="75">
        <v>3</v>
      </c>
      <c r="J45" s="75">
        <v>2</v>
      </c>
      <c r="K45" s="75">
        <v>5</v>
      </c>
      <c r="L45" s="75">
        <v>840</v>
      </c>
      <c r="M45" s="75">
        <v>601</v>
      </c>
      <c r="N45" s="75">
        <v>4</v>
      </c>
      <c r="O45" s="75">
        <v>0</v>
      </c>
      <c r="P45" s="75">
        <v>0</v>
      </c>
      <c r="Q45" s="75">
        <v>2</v>
      </c>
      <c r="R45" s="75">
        <v>83</v>
      </c>
      <c r="S45" s="75">
        <v>2</v>
      </c>
      <c r="T45" s="75">
        <v>747</v>
      </c>
      <c r="U45" s="75">
        <v>20</v>
      </c>
      <c r="V45" s="36"/>
    </row>
    <row r="46" spans="1:22" s="6" customFormat="1" ht="20.25" customHeight="1">
      <c r="A46" s="32" t="s">
        <v>47</v>
      </c>
      <c r="B46" s="74">
        <f t="shared" si="8"/>
        <v>1094</v>
      </c>
      <c r="C46" s="75">
        <v>73</v>
      </c>
      <c r="D46" s="75">
        <v>18</v>
      </c>
      <c r="E46" s="75">
        <v>0</v>
      </c>
      <c r="F46" s="75">
        <v>2</v>
      </c>
      <c r="G46" s="75">
        <v>3</v>
      </c>
      <c r="H46" s="75">
        <v>8</v>
      </c>
      <c r="I46" s="75">
        <v>3</v>
      </c>
      <c r="J46" s="75">
        <v>3</v>
      </c>
      <c r="K46" s="75">
        <v>45</v>
      </c>
      <c r="L46" s="75">
        <v>314</v>
      </c>
      <c r="M46" s="75">
        <v>179</v>
      </c>
      <c r="N46" s="75">
        <v>1</v>
      </c>
      <c r="O46" s="75">
        <v>1</v>
      </c>
      <c r="P46" s="75">
        <v>2</v>
      </c>
      <c r="Q46" s="75">
        <v>1</v>
      </c>
      <c r="R46" s="75">
        <v>0</v>
      </c>
      <c r="S46" s="75">
        <v>1</v>
      </c>
      <c r="T46" s="75">
        <v>349</v>
      </c>
      <c r="U46" s="75">
        <v>91</v>
      </c>
      <c r="V46" s="36"/>
    </row>
    <row r="47" spans="1:22" s="6" customFormat="1" ht="20.25" customHeight="1">
      <c r="A47" s="32" t="s">
        <v>48</v>
      </c>
      <c r="B47" s="74">
        <f t="shared" si="8"/>
        <v>153</v>
      </c>
      <c r="C47" s="75">
        <v>17</v>
      </c>
      <c r="D47" s="75">
        <v>5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63</v>
      </c>
      <c r="M47" s="75">
        <v>0</v>
      </c>
      <c r="N47" s="75">
        <v>0</v>
      </c>
      <c r="O47" s="75">
        <v>0</v>
      </c>
      <c r="P47" s="75">
        <v>1</v>
      </c>
      <c r="Q47" s="75">
        <v>0</v>
      </c>
      <c r="R47" s="75">
        <v>0</v>
      </c>
      <c r="S47" s="75">
        <v>0</v>
      </c>
      <c r="T47" s="75">
        <v>63</v>
      </c>
      <c r="U47" s="75">
        <v>4</v>
      </c>
      <c r="V47" s="36"/>
    </row>
    <row r="48" spans="1:22" s="6" customFormat="1" ht="20.25" customHeight="1">
      <c r="A48" s="32" t="s">
        <v>49</v>
      </c>
      <c r="B48" s="74">
        <f t="shared" si="8"/>
        <v>317</v>
      </c>
      <c r="C48" s="75">
        <v>30</v>
      </c>
      <c r="D48" s="75">
        <v>3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9</v>
      </c>
      <c r="L48" s="75">
        <v>92</v>
      </c>
      <c r="M48" s="75">
        <v>78</v>
      </c>
      <c r="N48" s="75">
        <v>0</v>
      </c>
      <c r="O48" s="75">
        <v>1</v>
      </c>
      <c r="P48" s="75">
        <v>1</v>
      </c>
      <c r="Q48" s="75">
        <v>0</v>
      </c>
      <c r="R48" s="75">
        <v>1</v>
      </c>
      <c r="S48" s="75">
        <v>0</v>
      </c>
      <c r="T48" s="75">
        <v>101</v>
      </c>
      <c r="U48" s="75">
        <v>1</v>
      </c>
      <c r="V48" s="36"/>
    </row>
    <row r="49" spans="1:22" s="6" customFormat="1" ht="20.25" customHeight="1">
      <c r="A49" s="32" t="s">
        <v>50</v>
      </c>
      <c r="B49" s="74">
        <f t="shared" si="8"/>
        <v>519</v>
      </c>
      <c r="C49" s="75">
        <v>14</v>
      </c>
      <c r="D49" s="75">
        <v>17</v>
      </c>
      <c r="E49" s="75">
        <v>3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172</v>
      </c>
      <c r="M49" s="75">
        <v>91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155</v>
      </c>
      <c r="U49" s="75">
        <v>67</v>
      </c>
      <c r="V49" s="36"/>
    </row>
    <row r="50" spans="1:22" s="6" customFormat="1" ht="20.25" customHeight="1">
      <c r="A50" s="32" t="s">
        <v>51</v>
      </c>
      <c r="B50" s="74">
        <f t="shared" si="8"/>
        <v>794</v>
      </c>
      <c r="C50" s="75">
        <v>55</v>
      </c>
      <c r="D50" s="75">
        <v>8</v>
      </c>
      <c r="E50" s="75">
        <v>0</v>
      </c>
      <c r="F50" s="75">
        <v>1</v>
      </c>
      <c r="G50" s="75">
        <v>0</v>
      </c>
      <c r="H50" s="75">
        <v>10</v>
      </c>
      <c r="I50" s="75">
        <v>4</v>
      </c>
      <c r="J50" s="75">
        <v>0</v>
      </c>
      <c r="K50" s="75">
        <v>7</v>
      </c>
      <c r="L50" s="75">
        <v>253</v>
      </c>
      <c r="M50" s="75">
        <v>88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81</v>
      </c>
      <c r="T50" s="75">
        <v>196</v>
      </c>
      <c r="U50" s="75">
        <v>90</v>
      </c>
      <c r="V50" s="36"/>
    </row>
    <row r="51" spans="1:22" s="6" customFormat="1" ht="20.25" customHeight="1">
      <c r="A51" s="39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36"/>
    </row>
    <row r="52" spans="1:21" ht="20.25" customHeight="1">
      <c r="A52" s="31" t="s">
        <v>52</v>
      </c>
      <c r="B52" s="23">
        <f>SUM(B53:B59)</f>
        <v>8243</v>
      </c>
      <c r="C52" s="23">
        <f aca="true" t="shared" si="9" ref="C52:U52">SUM(C53:C59)</f>
        <v>772</v>
      </c>
      <c r="D52" s="23">
        <f t="shared" si="9"/>
        <v>130</v>
      </c>
      <c r="E52" s="23">
        <f t="shared" si="9"/>
        <v>25</v>
      </c>
      <c r="F52" s="23">
        <f t="shared" si="9"/>
        <v>162</v>
      </c>
      <c r="G52" s="23">
        <f t="shared" si="9"/>
        <v>130</v>
      </c>
      <c r="H52" s="23">
        <f t="shared" si="9"/>
        <v>42</v>
      </c>
      <c r="I52" s="23">
        <f t="shared" si="9"/>
        <v>34</v>
      </c>
      <c r="J52" s="23">
        <f t="shared" si="9"/>
        <v>38</v>
      </c>
      <c r="K52" s="23">
        <f t="shared" si="9"/>
        <v>26</v>
      </c>
      <c r="L52" s="23">
        <f t="shared" si="9"/>
        <v>2468</v>
      </c>
      <c r="M52" s="23">
        <f t="shared" si="9"/>
        <v>1636</v>
      </c>
      <c r="N52" s="23">
        <f t="shared" si="9"/>
        <v>38</v>
      </c>
      <c r="O52" s="23">
        <f t="shared" si="9"/>
        <v>25</v>
      </c>
      <c r="P52" s="23">
        <f t="shared" si="9"/>
        <v>37</v>
      </c>
      <c r="Q52" s="23">
        <f t="shared" si="9"/>
        <v>115</v>
      </c>
      <c r="R52" s="23">
        <f t="shared" si="9"/>
        <v>29</v>
      </c>
      <c r="S52" s="23">
        <f t="shared" si="9"/>
        <v>241</v>
      </c>
      <c r="T52" s="23">
        <f t="shared" si="9"/>
        <v>2209</v>
      </c>
      <c r="U52" s="73">
        <f t="shared" si="9"/>
        <v>86</v>
      </c>
    </row>
    <row r="53" spans="1:21" ht="19.5" customHeight="1">
      <c r="A53" s="32" t="s">
        <v>53</v>
      </c>
      <c r="B53" s="74">
        <f aca="true" t="shared" si="10" ref="B53:B59">SUM(C53:U53)</f>
        <v>4757</v>
      </c>
      <c r="C53" s="75">
        <v>437</v>
      </c>
      <c r="D53" s="75">
        <v>92</v>
      </c>
      <c r="E53" s="75">
        <v>25</v>
      </c>
      <c r="F53" s="75">
        <v>150</v>
      </c>
      <c r="G53" s="75">
        <v>111</v>
      </c>
      <c r="H53" s="75">
        <v>38</v>
      </c>
      <c r="I53" s="75">
        <v>31</v>
      </c>
      <c r="J53" s="75">
        <v>36</v>
      </c>
      <c r="K53" s="75">
        <v>26</v>
      </c>
      <c r="L53" s="75">
        <v>1281</v>
      </c>
      <c r="M53" s="75">
        <v>1043</v>
      </c>
      <c r="N53" s="75">
        <v>37</v>
      </c>
      <c r="O53" s="75">
        <v>25</v>
      </c>
      <c r="P53" s="75">
        <v>25</v>
      </c>
      <c r="Q53" s="75">
        <v>82</v>
      </c>
      <c r="R53" s="75">
        <v>25</v>
      </c>
      <c r="S53" s="75">
        <v>27</v>
      </c>
      <c r="T53" s="75">
        <v>1217</v>
      </c>
      <c r="U53" s="75">
        <v>49</v>
      </c>
    </row>
    <row r="54" spans="1:22" s="6" customFormat="1" ht="20.25" customHeight="1">
      <c r="A54" s="32" t="s">
        <v>54</v>
      </c>
      <c r="B54" s="74">
        <f t="shared" si="10"/>
        <v>441</v>
      </c>
      <c r="C54" s="75">
        <v>42</v>
      </c>
      <c r="D54" s="75">
        <v>6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143</v>
      </c>
      <c r="M54" s="75">
        <v>106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1</v>
      </c>
      <c r="T54" s="75">
        <v>143</v>
      </c>
      <c r="U54" s="75">
        <v>0</v>
      </c>
      <c r="V54" s="36"/>
    </row>
    <row r="55" spans="1:22" s="6" customFormat="1" ht="20.25" customHeight="1">
      <c r="A55" s="32" t="s">
        <v>55</v>
      </c>
      <c r="B55" s="74">
        <f t="shared" si="10"/>
        <v>1662</v>
      </c>
      <c r="C55" s="75">
        <v>154</v>
      </c>
      <c r="D55" s="75">
        <v>21</v>
      </c>
      <c r="E55" s="75">
        <v>0</v>
      </c>
      <c r="F55" s="75">
        <v>2</v>
      </c>
      <c r="G55" s="75">
        <v>10</v>
      </c>
      <c r="H55" s="75">
        <v>1</v>
      </c>
      <c r="I55" s="75">
        <v>1</v>
      </c>
      <c r="J55" s="75">
        <v>0</v>
      </c>
      <c r="K55" s="75">
        <v>0</v>
      </c>
      <c r="L55" s="75">
        <v>532</v>
      </c>
      <c r="M55" s="75">
        <v>406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183</v>
      </c>
      <c r="T55" s="75">
        <v>352</v>
      </c>
      <c r="U55" s="75">
        <v>0</v>
      </c>
      <c r="V55" s="36"/>
    </row>
    <row r="56" spans="1:22" s="6" customFormat="1" ht="20.25" customHeight="1">
      <c r="A56" s="32" t="s">
        <v>56</v>
      </c>
      <c r="B56" s="74">
        <f t="shared" si="10"/>
        <v>106</v>
      </c>
      <c r="C56" s="75">
        <v>7</v>
      </c>
      <c r="D56" s="75">
        <v>1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34</v>
      </c>
      <c r="M56" s="75">
        <v>30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34</v>
      </c>
      <c r="U56" s="75">
        <v>0</v>
      </c>
      <c r="V56" s="36"/>
    </row>
    <row r="57" spans="1:22" s="6" customFormat="1" ht="20.25" customHeight="1">
      <c r="A57" s="32" t="s">
        <v>57</v>
      </c>
      <c r="B57" s="74">
        <f t="shared" si="10"/>
        <v>840</v>
      </c>
      <c r="C57" s="75">
        <v>78</v>
      </c>
      <c r="D57" s="75">
        <v>8</v>
      </c>
      <c r="E57" s="75">
        <v>0</v>
      </c>
      <c r="F57" s="75">
        <v>10</v>
      </c>
      <c r="G57" s="75">
        <v>9</v>
      </c>
      <c r="H57" s="75">
        <v>3</v>
      </c>
      <c r="I57" s="75">
        <v>2</v>
      </c>
      <c r="J57" s="75">
        <v>2</v>
      </c>
      <c r="K57" s="75">
        <v>0</v>
      </c>
      <c r="L57" s="75">
        <v>351</v>
      </c>
      <c r="M57" s="75">
        <v>0</v>
      </c>
      <c r="N57" s="75">
        <v>0</v>
      </c>
      <c r="O57" s="75">
        <v>0</v>
      </c>
      <c r="P57" s="75">
        <v>3</v>
      </c>
      <c r="Q57" s="75">
        <v>23</v>
      </c>
      <c r="R57" s="75">
        <v>0</v>
      </c>
      <c r="S57" s="75">
        <v>0</v>
      </c>
      <c r="T57" s="75">
        <v>351</v>
      </c>
      <c r="U57" s="75">
        <v>0</v>
      </c>
      <c r="V57" s="36"/>
    </row>
    <row r="58" spans="1:22" s="6" customFormat="1" ht="20.25" customHeight="1">
      <c r="A58" s="32" t="s">
        <v>58</v>
      </c>
      <c r="B58" s="74">
        <f t="shared" si="10"/>
        <v>74</v>
      </c>
      <c r="C58" s="75">
        <v>15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25</v>
      </c>
      <c r="M58" s="75">
        <v>16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18</v>
      </c>
      <c r="U58" s="75">
        <v>0</v>
      </c>
      <c r="V58" s="36"/>
    </row>
    <row r="59" spans="1:22" s="6" customFormat="1" ht="20.25" customHeight="1">
      <c r="A59" s="32" t="s">
        <v>59</v>
      </c>
      <c r="B59" s="74">
        <f t="shared" si="10"/>
        <v>363</v>
      </c>
      <c r="C59" s="75">
        <v>39</v>
      </c>
      <c r="D59" s="75">
        <v>2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102</v>
      </c>
      <c r="M59" s="75">
        <v>35</v>
      </c>
      <c r="N59" s="75">
        <v>1</v>
      </c>
      <c r="O59" s="75">
        <v>0</v>
      </c>
      <c r="P59" s="75">
        <v>9</v>
      </c>
      <c r="Q59" s="75">
        <v>10</v>
      </c>
      <c r="R59" s="75">
        <v>4</v>
      </c>
      <c r="S59" s="75">
        <v>30</v>
      </c>
      <c r="T59" s="75">
        <v>94</v>
      </c>
      <c r="U59" s="75">
        <v>37</v>
      </c>
      <c r="V59" s="36"/>
    </row>
    <row r="60" spans="1:21" ht="20.25" customHeight="1">
      <c r="A60" s="39"/>
      <c r="B60" s="29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 ht="20.25" customHeight="1">
      <c r="A61" s="31" t="s">
        <v>60</v>
      </c>
      <c r="B61" s="23">
        <f>SUM(B62:B67)</f>
        <v>4910</v>
      </c>
      <c r="C61" s="23">
        <f aca="true" t="shared" si="11" ref="C61:U61">SUM(C62:C67)</f>
        <v>428</v>
      </c>
      <c r="D61" s="23">
        <f t="shared" si="11"/>
        <v>93</v>
      </c>
      <c r="E61" s="23">
        <f t="shared" si="11"/>
        <v>0</v>
      </c>
      <c r="F61" s="23">
        <f t="shared" si="11"/>
        <v>4</v>
      </c>
      <c r="G61" s="23">
        <f t="shared" si="11"/>
        <v>5</v>
      </c>
      <c r="H61" s="23">
        <f t="shared" si="11"/>
        <v>12</v>
      </c>
      <c r="I61" s="23">
        <f t="shared" si="11"/>
        <v>9</v>
      </c>
      <c r="J61" s="23">
        <f t="shared" si="11"/>
        <v>4</v>
      </c>
      <c r="K61" s="23">
        <f t="shared" si="11"/>
        <v>3</v>
      </c>
      <c r="L61" s="23">
        <f t="shared" si="11"/>
        <v>1662</v>
      </c>
      <c r="M61" s="23">
        <f t="shared" si="11"/>
        <v>843</v>
      </c>
      <c r="N61" s="23">
        <f t="shared" si="11"/>
        <v>21</v>
      </c>
      <c r="O61" s="23">
        <f t="shared" si="11"/>
        <v>0</v>
      </c>
      <c r="P61" s="23">
        <f t="shared" si="11"/>
        <v>0</v>
      </c>
      <c r="Q61" s="23">
        <f t="shared" si="11"/>
        <v>6</v>
      </c>
      <c r="R61" s="23">
        <f t="shared" si="11"/>
        <v>2</v>
      </c>
      <c r="S61" s="23">
        <f t="shared" si="11"/>
        <v>3</v>
      </c>
      <c r="T61" s="23">
        <f t="shared" si="11"/>
        <v>1657</v>
      </c>
      <c r="U61" s="73">
        <f t="shared" si="11"/>
        <v>158</v>
      </c>
    </row>
    <row r="62" spans="1:22" s="6" customFormat="1" ht="20.25" customHeight="1">
      <c r="A62" s="32" t="s">
        <v>258</v>
      </c>
      <c r="B62" s="74">
        <f aca="true" t="shared" si="12" ref="B62:B67">SUM(C62:U62)</f>
        <v>0</v>
      </c>
      <c r="C62" s="75">
        <v>0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36"/>
    </row>
    <row r="63" spans="1:22" s="6" customFormat="1" ht="20.25" customHeight="1">
      <c r="A63" s="32" t="s">
        <v>62</v>
      </c>
      <c r="B63" s="74">
        <f t="shared" si="12"/>
        <v>1944</v>
      </c>
      <c r="C63" s="75">
        <v>131</v>
      </c>
      <c r="D63" s="75">
        <v>28</v>
      </c>
      <c r="E63" s="75">
        <v>0</v>
      </c>
      <c r="F63" s="75">
        <v>1</v>
      </c>
      <c r="G63" s="75">
        <v>1</v>
      </c>
      <c r="H63" s="75">
        <v>4</v>
      </c>
      <c r="I63" s="75">
        <v>1</v>
      </c>
      <c r="J63" s="75">
        <v>0</v>
      </c>
      <c r="K63" s="75">
        <v>1</v>
      </c>
      <c r="L63" s="75">
        <v>679</v>
      </c>
      <c r="M63" s="75">
        <v>394</v>
      </c>
      <c r="N63" s="75">
        <v>1</v>
      </c>
      <c r="O63" s="75">
        <v>0</v>
      </c>
      <c r="P63" s="75">
        <v>0</v>
      </c>
      <c r="Q63" s="75">
        <v>1</v>
      </c>
      <c r="R63" s="75">
        <v>0</v>
      </c>
      <c r="S63" s="75">
        <v>0</v>
      </c>
      <c r="T63" s="75">
        <v>697</v>
      </c>
      <c r="U63" s="75">
        <v>5</v>
      </c>
      <c r="V63" s="36"/>
    </row>
    <row r="64" spans="1:22" s="6" customFormat="1" ht="20.25" customHeight="1">
      <c r="A64" s="32" t="s">
        <v>63</v>
      </c>
      <c r="B64" s="74">
        <f t="shared" si="12"/>
        <v>815</v>
      </c>
      <c r="C64" s="75">
        <v>81</v>
      </c>
      <c r="D64" s="75">
        <v>11</v>
      </c>
      <c r="E64" s="75">
        <v>0</v>
      </c>
      <c r="F64" s="75">
        <v>1</v>
      </c>
      <c r="G64" s="75">
        <v>2</v>
      </c>
      <c r="H64" s="75">
        <v>1</v>
      </c>
      <c r="I64" s="75">
        <v>2</v>
      </c>
      <c r="J64" s="75">
        <v>1</v>
      </c>
      <c r="K64" s="75">
        <v>1</v>
      </c>
      <c r="L64" s="75">
        <v>315</v>
      </c>
      <c r="M64" s="75">
        <v>36</v>
      </c>
      <c r="N64" s="75">
        <v>0</v>
      </c>
      <c r="O64" s="75">
        <v>0</v>
      </c>
      <c r="P64" s="75">
        <v>0</v>
      </c>
      <c r="Q64" s="75">
        <v>0</v>
      </c>
      <c r="R64" s="75">
        <v>2</v>
      </c>
      <c r="S64" s="75">
        <v>2</v>
      </c>
      <c r="T64" s="75">
        <v>298</v>
      </c>
      <c r="U64" s="75">
        <v>62</v>
      </c>
      <c r="V64" s="36"/>
    </row>
    <row r="65" spans="1:22" s="6" customFormat="1" ht="20.25" customHeight="1">
      <c r="A65" s="32" t="s">
        <v>259</v>
      </c>
      <c r="B65" s="74">
        <f t="shared" si="12"/>
        <v>0</v>
      </c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36"/>
    </row>
    <row r="66" spans="1:22" s="6" customFormat="1" ht="20.25" customHeight="1">
      <c r="A66" s="32" t="s">
        <v>65</v>
      </c>
      <c r="B66" s="74">
        <f t="shared" si="12"/>
        <v>723</v>
      </c>
      <c r="C66" s="75">
        <v>59</v>
      </c>
      <c r="D66" s="75">
        <v>16</v>
      </c>
      <c r="E66" s="75">
        <v>0</v>
      </c>
      <c r="F66" s="75">
        <v>0</v>
      </c>
      <c r="G66" s="75">
        <v>1</v>
      </c>
      <c r="H66" s="75">
        <v>6</v>
      </c>
      <c r="I66" s="75">
        <v>5</v>
      </c>
      <c r="J66" s="75">
        <v>3</v>
      </c>
      <c r="K66" s="75">
        <v>0</v>
      </c>
      <c r="L66" s="75">
        <v>197</v>
      </c>
      <c r="M66" s="75">
        <v>185</v>
      </c>
      <c r="N66" s="75">
        <v>20</v>
      </c>
      <c r="O66" s="75">
        <v>0</v>
      </c>
      <c r="P66" s="75">
        <v>0</v>
      </c>
      <c r="Q66" s="75">
        <v>5</v>
      </c>
      <c r="R66" s="75">
        <v>0</v>
      </c>
      <c r="S66" s="75">
        <v>1</v>
      </c>
      <c r="T66" s="75">
        <v>225</v>
      </c>
      <c r="U66" s="75">
        <v>0</v>
      </c>
      <c r="V66" s="36"/>
    </row>
    <row r="67" spans="1:21" ht="20.25" customHeight="1">
      <c r="A67" s="32" t="s">
        <v>66</v>
      </c>
      <c r="B67" s="74">
        <f t="shared" si="12"/>
        <v>1428</v>
      </c>
      <c r="C67" s="75">
        <v>157</v>
      </c>
      <c r="D67" s="75">
        <v>38</v>
      </c>
      <c r="E67" s="75">
        <v>0</v>
      </c>
      <c r="F67" s="75">
        <v>2</v>
      </c>
      <c r="G67" s="75">
        <v>1</v>
      </c>
      <c r="H67" s="75">
        <v>1</v>
      </c>
      <c r="I67" s="75">
        <v>1</v>
      </c>
      <c r="J67" s="75">
        <v>0</v>
      </c>
      <c r="K67" s="75">
        <v>1</v>
      </c>
      <c r="L67" s="75">
        <v>471</v>
      </c>
      <c r="M67" s="75">
        <v>228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437</v>
      </c>
      <c r="U67" s="75">
        <v>91</v>
      </c>
    </row>
    <row r="68" spans="1:22" s="6" customFormat="1" ht="20.25" customHeight="1">
      <c r="A68" s="39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36"/>
    </row>
    <row r="69" spans="1:22" s="6" customFormat="1" ht="20.25" customHeight="1">
      <c r="A69" s="31" t="s">
        <v>67</v>
      </c>
      <c r="B69" s="23">
        <f>SUM(B70:B75)</f>
        <v>6837</v>
      </c>
      <c r="C69" s="23">
        <f aca="true" t="shared" si="13" ref="C69:U69">SUM(C70:C75)</f>
        <v>491</v>
      </c>
      <c r="D69" s="23">
        <f t="shared" si="13"/>
        <v>134</v>
      </c>
      <c r="E69" s="23">
        <f t="shared" si="13"/>
        <v>0</v>
      </c>
      <c r="F69" s="23">
        <f t="shared" si="13"/>
        <v>18</v>
      </c>
      <c r="G69" s="23">
        <f t="shared" si="13"/>
        <v>27</v>
      </c>
      <c r="H69" s="23">
        <f t="shared" si="13"/>
        <v>12</v>
      </c>
      <c r="I69" s="23">
        <f t="shared" si="13"/>
        <v>6</v>
      </c>
      <c r="J69" s="23">
        <f t="shared" si="13"/>
        <v>32</v>
      </c>
      <c r="K69" s="23">
        <f t="shared" si="13"/>
        <v>12</v>
      </c>
      <c r="L69" s="23">
        <f t="shared" si="13"/>
        <v>2150</v>
      </c>
      <c r="M69" s="23">
        <f t="shared" si="13"/>
        <v>1737</v>
      </c>
      <c r="N69" s="23">
        <f t="shared" si="13"/>
        <v>4</v>
      </c>
      <c r="O69" s="23">
        <f t="shared" si="13"/>
        <v>1</v>
      </c>
      <c r="P69" s="23">
        <f t="shared" si="13"/>
        <v>0</v>
      </c>
      <c r="Q69" s="23">
        <f t="shared" si="13"/>
        <v>22</v>
      </c>
      <c r="R69" s="23">
        <f t="shared" si="13"/>
        <v>2</v>
      </c>
      <c r="S69" s="23">
        <f t="shared" si="13"/>
        <v>34</v>
      </c>
      <c r="T69" s="23">
        <f t="shared" si="13"/>
        <v>2121</v>
      </c>
      <c r="U69" s="73">
        <f t="shared" si="13"/>
        <v>34</v>
      </c>
      <c r="V69" s="36"/>
    </row>
    <row r="70" spans="1:22" s="6" customFormat="1" ht="20.25" customHeight="1">
      <c r="A70" s="32" t="s">
        <v>68</v>
      </c>
      <c r="B70" s="74">
        <f aca="true" t="shared" si="14" ref="B70:B75">SUM(C70:U70)</f>
        <v>3855</v>
      </c>
      <c r="C70" s="75">
        <v>259</v>
      </c>
      <c r="D70" s="75">
        <v>72</v>
      </c>
      <c r="E70" s="75">
        <v>0</v>
      </c>
      <c r="F70" s="75">
        <v>16</v>
      </c>
      <c r="G70" s="75">
        <v>24</v>
      </c>
      <c r="H70" s="75">
        <v>4</v>
      </c>
      <c r="I70" s="75">
        <v>2</v>
      </c>
      <c r="J70" s="75">
        <v>29</v>
      </c>
      <c r="K70" s="75">
        <v>6</v>
      </c>
      <c r="L70" s="75">
        <v>1211</v>
      </c>
      <c r="M70" s="75">
        <v>977</v>
      </c>
      <c r="N70" s="75">
        <v>4</v>
      </c>
      <c r="O70" s="75">
        <v>1</v>
      </c>
      <c r="P70" s="75">
        <v>0</v>
      </c>
      <c r="Q70" s="75">
        <v>13</v>
      </c>
      <c r="R70" s="75">
        <v>0</v>
      </c>
      <c r="S70" s="75">
        <v>0</v>
      </c>
      <c r="T70" s="75">
        <v>1215</v>
      </c>
      <c r="U70" s="75">
        <v>22</v>
      </c>
      <c r="V70" s="36"/>
    </row>
    <row r="71" spans="1:22" s="6" customFormat="1" ht="20.25" customHeight="1">
      <c r="A71" s="5" t="s">
        <v>69</v>
      </c>
      <c r="B71" s="74">
        <f t="shared" si="14"/>
        <v>1030</v>
      </c>
      <c r="C71" s="75">
        <v>98</v>
      </c>
      <c r="D71" s="75">
        <v>15</v>
      </c>
      <c r="E71" s="75">
        <v>0</v>
      </c>
      <c r="F71" s="75">
        <v>1</v>
      </c>
      <c r="G71" s="75">
        <v>0</v>
      </c>
      <c r="H71" s="75">
        <v>1</v>
      </c>
      <c r="I71" s="75">
        <v>1</v>
      </c>
      <c r="J71" s="75">
        <v>1</v>
      </c>
      <c r="K71" s="75">
        <v>1</v>
      </c>
      <c r="L71" s="75">
        <v>322</v>
      </c>
      <c r="M71" s="75">
        <v>251</v>
      </c>
      <c r="N71" s="75">
        <v>0</v>
      </c>
      <c r="O71" s="75">
        <v>0</v>
      </c>
      <c r="P71" s="75">
        <v>0</v>
      </c>
      <c r="Q71" s="75">
        <v>7</v>
      </c>
      <c r="R71" s="75">
        <v>2</v>
      </c>
      <c r="S71" s="75">
        <v>1</v>
      </c>
      <c r="T71" s="75">
        <v>320</v>
      </c>
      <c r="U71" s="75">
        <v>9</v>
      </c>
      <c r="V71" s="36"/>
    </row>
    <row r="72" spans="1:21" ht="20.25" customHeight="1">
      <c r="A72" s="32" t="s">
        <v>70</v>
      </c>
      <c r="B72" s="74">
        <f t="shared" si="14"/>
        <v>499</v>
      </c>
      <c r="C72" s="75">
        <v>24</v>
      </c>
      <c r="D72" s="75">
        <v>21</v>
      </c>
      <c r="E72" s="75">
        <v>0</v>
      </c>
      <c r="F72" s="75">
        <v>1</v>
      </c>
      <c r="G72" s="75">
        <v>1</v>
      </c>
      <c r="H72" s="75">
        <v>2</v>
      </c>
      <c r="I72" s="75">
        <v>0</v>
      </c>
      <c r="J72" s="75">
        <v>0</v>
      </c>
      <c r="K72" s="75">
        <v>1</v>
      </c>
      <c r="L72" s="75">
        <v>160</v>
      </c>
      <c r="M72" s="75">
        <v>132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157</v>
      </c>
      <c r="U72" s="75">
        <v>0</v>
      </c>
    </row>
    <row r="73" spans="1:21" ht="20.25" customHeight="1">
      <c r="A73" s="32" t="s">
        <v>71</v>
      </c>
      <c r="B73" s="74">
        <f t="shared" si="14"/>
        <v>738</v>
      </c>
      <c r="C73" s="75">
        <v>56</v>
      </c>
      <c r="D73" s="75">
        <v>22</v>
      </c>
      <c r="E73" s="75">
        <v>0</v>
      </c>
      <c r="F73" s="75">
        <v>0</v>
      </c>
      <c r="G73" s="75">
        <v>2</v>
      </c>
      <c r="H73" s="75">
        <v>3</v>
      </c>
      <c r="I73" s="75">
        <v>3</v>
      </c>
      <c r="J73" s="75">
        <v>2</v>
      </c>
      <c r="K73" s="75">
        <v>3</v>
      </c>
      <c r="L73" s="75">
        <v>226</v>
      </c>
      <c r="M73" s="75">
        <v>191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230</v>
      </c>
      <c r="U73" s="75">
        <v>0</v>
      </c>
    </row>
    <row r="74" spans="1:22" s="6" customFormat="1" ht="20.25" customHeight="1">
      <c r="A74" s="32" t="s">
        <v>72</v>
      </c>
      <c r="B74" s="74">
        <f t="shared" si="14"/>
        <v>363</v>
      </c>
      <c r="C74" s="75">
        <v>23</v>
      </c>
      <c r="D74" s="75">
        <v>2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117</v>
      </c>
      <c r="M74" s="75">
        <v>98</v>
      </c>
      <c r="N74" s="75">
        <v>0</v>
      </c>
      <c r="O74" s="75">
        <v>0</v>
      </c>
      <c r="P74" s="75">
        <v>0</v>
      </c>
      <c r="Q74" s="75">
        <v>2</v>
      </c>
      <c r="R74" s="75">
        <v>0</v>
      </c>
      <c r="S74" s="75">
        <v>0</v>
      </c>
      <c r="T74" s="75">
        <v>118</v>
      </c>
      <c r="U74" s="75">
        <v>3</v>
      </c>
      <c r="V74" s="36"/>
    </row>
    <row r="75" spans="1:22" s="6" customFormat="1" ht="20.25" customHeight="1">
      <c r="A75" s="32" t="s">
        <v>73</v>
      </c>
      <c r="B75" s="74">
        <f t="shared" si="14"/>
        <v>352</v>
      </c>
      <c r="C75" s="75">
        <v>31</v>
      </c>
      <c r="D75" s="75">
        <v>2</v>
      </c>
      <c r="E75" s="75">
        <v>0</v>
      </c>
      <c r="F75" s="75">
        <v>0</v>
      </c>
      <c r="G75" s="75">
        <v>0</v>
      </c>
      <c r="H75" s="75">
        <v>2</v>
      </c>
      <c r="I75" s="75">
        <v>0</v>
      </c>
      <c r="J75" s="75">
        <v>0</v>
      </c>
      <c r="K75" s="75">
        <v>1</v>
      </c>
      <c r="L75" s="75">
        <v>114</v>
      </c>
      <c r="M75" s="75">
        <v>88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33</v>
      </c>
      <c r="T75" s="75">
        <v>81</v>
      </c>
      <c r="U75" s="75">
        <v>0</v>
      </c>
      <c r="V75" s="36"/>
    </row>
    <row r="76" spans="1:22" s="6" customFormat="1" ht="20.25" customHeight="1">
      <c r="A76" s="39"/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36"/>
    </row>
    <row r="77" spans="1:22" s="6" customFormat="1" ht="20.25" customHeight="1">
      <c r="A77" s="31" t="s">
        <v>74</v>
      </c>
      <c r="B77" s="23">
        <f>SUM(B78:B83)</f>
        <v>3485</v>
      </c>
      <c r="C77" s="23">
        <f aca="true" t="shared" si="15" ref="C77:U77">SUM(C78:C83)</f>
        <v>270</v>
      </c>
      <c r="D77" s="23">
        <f t="shared" si="15"/>
        <v>88</v>
      </c>
      <c r="E77" s="23">
        <f t="shared" si="15"/>
        <v>0</v>
      </c>
      <c r="F77" s="23">
        <f t="shared" si="15"/>
        <v>10</v>
      </c>
      <c r="G77" s="23">
        <f t="shared" si="15"/>
        <v>20</v>
      </c>
      <c r="H77" s="23">
        <f t="shared" si="15"/>
        <v>11</v>
      </c>
      <c r="I77" s="23">
        <f t="shared" si="15"/>
        <v>8</v>
      </c>
      <c r="J77" s="23">
        <f t="shared" si="15"/>
        <v>2</v>
      </c>
      <c r="K77" s="23">
        <f t="shared" si="15"/>
        <v>9</v>
      </c>
      <c r="L77" s="23">
        <f t="shared" si="15"/>
        <v>1117</v>
      </c>
      <c r="M77" s="23">
        <f t="shared" si="15"/>
        <v>388</v>
      </c>
      <c r="N77" s="23">
        <f t="shared" si="15"/>
        <v>29</v>
      </c>
      <c r="O77" s="23">
        <f t="shared" si="15"/>
        <v>0</v>
      </c>
      <c r="P77" s="23">
        <f t="shared" si="15"/>
        <v>3</v>
      </c>
      <c r="Q77" s="23">
        <f t="shared" si="15"/>
        <v>9</v>
      </c>
      <c r="R77" s="23">
        <f t="shared" si="15"/>
        <v>1</v>
      </c>
      <c r="S77" s="23">
        <f t="shared" si="15"/>
        <v>146</v>
      </c>
      <c r="T77" s="23">
        <f t="shared" si="15"/>
        <v>1110</v>
      </c>
      <c r="U77" s="73">
        <f t="shared" si="15"/>
        <v>264</v>
      </c>
      <c r="V77" s="36"/>
    </row>
    <row r="78" spans="1:22" s="6" customFormat="1" ht="20.25" customHeight="1">
      <c r="A78" s="32" t="s">
        <v>75</v>
      </c>
      <c r="B78" s="74">
        <f aca="true" t="shared" si="16" ref="B78:B83">SUM(C78:U78)</f>
        <v>1401</v>
      </c>
      <c r="C78" s="75">
        <v>111</v>
      </c>
      <c r="D78" s="75">
        <v>47</v>
      </c>
      <c r="E78" s="75">
        <v>0</v>
      </c>
      <c r="F78" s="75">
        <v>6</v>
      </c>
      <c r="G78" s="75">
        <v>11</v>
      </c>
      <c r="H78" s="75">
        <v>4</v>
      </c>
      <c r="I78" s="75">
        <v>2</v>
      </c>
      <c r="J78" s="75">
        <v>2</v>
      </c>
      <c r="K78" s="75">
        <v>2</v>
      </c>
      <c r="L78" s="75">
        <v>449</v>
      </c>
      <c r="M78" s="75">
        <v>160</v>
      </c>
      <c r="N78" s="75">
        <v>25</v>
      </c>
      <c r="O78" s="75">
        <v>0</v>
      </c>
      <c r="P78" s="75">
        <v>3</v>
      </c>
      <c r="Q78" s="75">
        <v>0</v>
      </c>
      <c r="R78" s="75">
        <v>1</v>
      </c>
      <c r="S78" s="75">
        <v>146</v>
      </c>
      <c r="T78" s="75">
        <v>327</v>
      </c>
      <c r="U78" s="75">
        <v>105</v>
      </c>
      <c r="V78" s="36"/>
    </row>
    <row r="79" spans="1:22" s="6" customFormat="1" ht="20.25" customHeight="1">
      <c r="A79" s="32" t="s">
        <v>76</v>
      </c>
      <c r="B79" s="74">
        <f t="shared" si="16"/>
        <v>773</v>
      </c>
      <c r="C79" s="75">
        <v>63</v>
      </c>
      <c r="D79" s="75">
        <v>11</v>
      </c>
      <c r="E79" s="75">
        <v>0</v>
      </c>
      <c r="F79" s="75">
        <v>3</v>
      </c>
      <c r="G79" s="75">
        <v>7</v>
      </c>
      <c r="H79" s="75">
        <v>0</v>
      </c>
      <c r="I79" s="75">
        <v>3</v>
      </c>
      <c r="J79" s="75">
        <v>0</v>
      </c>
      <c r="K79" s="75">
        <v>0</v>
      </c>
      <c r="L79" s="75">
        <v>224</v>
      </c>
      <c r="M79" s="75">
        <v>0</v>
      </c>
      <c r="N79" s="75">
        <v>3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457</v>
      </c>
      <c r="U79" s="75">
        <v>2</v>
      </c>
      <c r="V79" s="36"/>
    </row>
    <row r="80" spans="1:22" s="6" customFormat="1" ht="20.25" customHeight="1">
      <c r="A80" s="32" t="s">
        <v>77</v>
      </c>
      <c r="B80" s="74">
        <f t="shared" si="16"/>
        <v>274</v>
      </c>
      <c r="C80" s="75">
        <v>14</v>
      </c>
      <c r="D80" s="75">
        <v>4</v>
      </c>
      <c r="E80" s="75">
        <v>0</v>
      </c>
      <c r="F80" s="75">
        <v>0</v>
      </c>
      <c r="G80" s="75">
        <v>0</v>
      </c>
      <c r="H80" s="75">
        <v>1</v>
      </c>
      <c r="I80" s="75">
        <v>0</v>
      </c>
      <c r="J80" s="75">
        <v>0</v>
      </c>
      <c r="K80" s="75">
        <v>0</v>
      </c>
      <c r="L80" s="75">
        <v>90</v>
      </c>
      <c r="M80" s="75">
        <v>52</v>
      </c>
      <c r="N80" s="75">
        <v>0</v>
      </c>
      <c r="O80" s="75">
        <v>0</v>
      </c>
      <c r="P80" s="75">
        <v>0</v>
      </c>
      <c r="Q80" s="75">
        <v>2</v>
      </c>
      <c r="R80" s="75">
        <v>0</v>
      </c>
      <c r="S80" s="75">
        <v>0</v>
      </c>
      <c r="T80" s="75">
        <v>85</v>
      </c>
      <c r="U80" s="75">
        <v>26</v>
      </c>
      <c r="V80" s="36"/>
    </row>
    <row r="81" spans="1:22" s="6" customFormat="1" ht="20.25" customHeight="1">
      <c r="A81" s="32" t="s">
        <v>78</v>
      </c>
      <c r="B81" s="74">
        <f t="shared" si="16"/>
        <v>646</v>
      </c>
      <c r="C81" s="75">
        <v>41</v>
      </c>
      <c r="D81" s="75">
        <v>12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3</v>
      </c>
      <c r="L81" s="75">
        <v>206</v>
      </c>
      <c r="M81" s="75">
        <v>168</v>
      </c>
      <c r="N81" s="75">
        <v>1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92</v>
      </c>
      <c r="U81" s="75">
        <v>123</v>
      </c>
      <c r="V81" s="36"/>
    </row>
    <row r="82" spans="1:22" s="6" customFormat="1" ht="20.25" customHeight="1">
      <c r="A82" s="32" t="s">
        <v>79</v>
      </c>
      <c r="B82" s="74">
        <f t="shared" si="16"/>
        <v>68</v>
      </c>
      <c r="C82" s="75">
        <v>6</v>
      </c>
      <c r="D82" s="75">
        <v>0</v>
      </c>
      <c r="E82" s="75">
        <v>0</v>
      </c>
      <c r="F82" s="75">
        <v>1</v>
      </c>
      <c r="G82" s="75">
        <v>2</v>
      </c>
      <c r="H82" s="75">
        <v>1</v>
      </c>
      <c r="I82" s="75">
        <v>0</v>
      </c>
      <c r="J82" s="75">
        <v>0</v>
      </c>
      <c r="K82" s="75">
        <v>0</v>
      </c>
      <c r="L82" s="75">
        <v>21</v>
      </c>
      <c r="M82" s="75">
        <v>8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22</v>
      </c>
      <c r="U82" s="75">
        <v>7</v>
      </c>
      <c r="V82" s="36"/>
    </row>
    <row r="83" spans="1:22" s="6" customFormat="1" ht="20.25" customHeight="1">
      <c r="A83" s="32" t="s">
        <v>80</v>
      </c>
      <c r="B83" s="74">
        <f t="shared" si="16"/>
        <v>323</v>
      </c>
      <c r="C83" s="75">
        <v>35</v>
      </c>
      <c r="D83" s="75">
        <v>14</v>
      </c>
      <c r="E83" s="75">
        <v>0</v>
      </c>
      <c r="F83" s="75">
        <v>0</v>
      </c>
      <c r="G83" s="75">
        <v>0</v>
      </c>
      <c r="H83" s="75">
        <v>5</v>
      </c>
      <c r="I83" s="75">
        <v>3</v>
      </c>
      <c r="J83" s="75">
        <v>0</v>
      </c>
      <c r="K83" s="75">
        <v>4</v>
      </c>
      <c r="L83" s="75">
        <v>127</v>
      </c>
      <c r="M83" s="75">
        <v>0</v>
      </c>
      <c r="N83" s="75">
        <v>0</v>
      </c>
      <c r="O83" s="75">
        <v>0</v>
      </c>
      <c r="P83" s="75">
        <v>0</v>
      </c>
      <c r="Q83" s="75">
        <v>7</v>
      </c>
      <c r="R83" s="75">
        <v>0</v>
      </c>
      <c r="S83" s="75">
        <v>0</v>
      </c>
      <c r="T83" s="75">
        <v>127</v>
      </c>
      <c r="U83" s="75">
        <v>1</v>
      </c>
      <c r="V83" s="36"/>
    </row>
    <row r="84" spans="1:22" s="6" customFormat="1" ht="20.25" customHeight="1">
      <c r="A84" s="39"/>
      <c r="B84" s="74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36"/>
    </row>
    <row r="85" spans="1:22" s="6" customFormat="1" ht="20.25" customHeight="1">
      <c r="A85" s="31" t="s">
        <v>81</v>
      </c>
      <c r="B85" s="23">
        <f>SUM(B86:B91)</f>
        <v>6057</v>
      </c>
      <c r="C85" s="23">
        <f aca="true" t="shared" si="17" ref="C85:U85">SUM(C86:C91)</f>
        <v>527</v>
      </c>
      <c r="D85" s="23">
        <f t="shared" si="17"/>
        <v>165</v>
      </c>
      <c r="E85" s="23">
        <f t="shared" si="17"/>
        <v>0</v>
      </c>
      <c r="F85" s="23">
        <f t="shared" si="17"/>
        <v>16</v>
      </c>
      <c r="G85" s="23">
        <f t="shared" si="17"/>
        <v>26</v>
      </c>
      <c r="H85" s="23">
        <f t="shared" si="17"/>
        <v>13</v>
      </c>
      <c r="I85" s="23">
        <f t="shared" si="17"/>
        <v>13</v>
      </c>
      <c r="J85" s="23">
        <f t="shared" si="17"/>
        <v>4</v>
      </c>
      <c r="K85" s="23">
        <f t="shared" si="17"/>
        <v>53</v>
      </c>
      <c r="L85" s="23">
        <f t="shared" si="17"/>
        <v>1870</v>
      </c>
      <c r="M85" s="23">
        <f t="shared" si="17"/>
        <v>1371</v>
      </c>
      <c r="N85" s="23">
        <f t="shared" si="17"/>
        <v>18</v>
      </c>
      <c r="O85" s="23">
        <f t="shared" si="17"/>
        <v>1</v>
      </c>
      <c r="P85" s="23">
        <f t="shared" si="17"/>
        <v>2</v>
      </c>
      <c r="Q85" s="23">
        <f t="shared" si="17"/>
        <v>62</v>
      </c>
      <c r="R85" s="23">
        <f t="shared" si="17"/>
        <v>21</v>
      </c>
      <c r="S85" s="23">
        <f t="shared" si="17"/>
        <v>49</v>
      </c>
      <c r="T85" s="23">
        <f t="shared" si="17"/>
        <v>1736</v>
      </c>
      <c r="U85" s="73">
        <f t="shared" si="17"/>
        <v>110</v>
      </c>
      <c r="V85" s="36"/>
    </row>
    <row r="86" spans="1:22" s="6" customFormat="1" ht="20.25" customHeight="1">
      <c r="A86" s="32" t="s">
        <v>82</v>
      </c>
      <c r="B86" s="29">
        <f aca="true" t="shared" si="18" ref="B86:B91">SUM(C86:U86)</f>
        <v>4126</v>
      </c>
      <c r="C86" s="75">
        <v>285</v>
      </c>
      <c r="D86" s="75">
        <v>98</v>
      </c>
      <c r="E86" s="75">
        <v>0</v>
      </c>
      <c r="F86" s="75">
        <v>12</v>
      </c>
      <c r="G86" s="75">
        <v>24</v>
      </c>
      <c r="H86" s="75">
        <v>12</v>
      </c>
      <c r="I86" s="75">
        <v>11</v>
      </c>
      <c r="J86" s="75">
        <v>4</v>
      </c>
      <c r="K86" s="75">
        <v>47</v>
      </c>
      <c r="L86" s="75">
        <v>1253</v>
      </c>
      <c r="M86" s="75">
        <v>1037</v>
      </c>
      <c r="N86" s="75">
        <v>2</v>
      </c>
      <c r="O86" s="75">
        <v>0</v>
      </c>
      <c r="P86" s="75">
        <v>0</v>
      </c>
      <c r="Q86" s="75">
        <v>15</v>
      </c>
      <c r="R86" s="75">
        <v>0</v>
      </c>
      <c r="S86" s="75">
        <v>1</v>
      </c>
      <c r="T86" s="75">
        <v>1253</v>
      </c>
      <c r="U86" s="75">
        <v>72</v>
      </c>
      <c r="V86" s="36"/>
    </row>
    <row r="87" spans="1:21" ht="20.25" customHeight="1">
      <c r="A87" s="32" t="s">
        <v>83</v>
      </c>
      <c r="B87" s="29">
        <f t="shared" si="18"/>
        <v>336</v>
      </c>
      <c r="C87" s="75">
        <v>25</v>
      </c>
      <c r="D87" s="75">
        <v>7</v>
      </c>
      <c r="E87" s="75">
        <v>0</v>
      </c>
      <c r="F87" s="75">
        <v>0</v>
      </c>
      <c r="G87" s="75">
        <v>1</v>
      </c>
      <c r="H87" s="75">
        <v>0</v>
      </c>
      <c r="I87" s="75">
        <v>0</v>
      </c>
      <c r="J87" s="75">
        <v>0</v>
      </c>
      <c r="K87" s="75">
        <v>1</v>
      </c>
      <c r="L87" s="75">
        <v>104</v>
      </c>
      <c r="M87" s="75">
        <v>93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105</v>
      </c>
      <c r="U87" s="75">
        <v>0</v>
      </c>
    </row>
    <row r="88" spans="1:22" s="6" customFormat="1" ht="20.25" customHeight="1">
      <c r="A88" s="32" t="s">
        <v>84</v>
      </c>
      <c r="B88" s="29">
        <f t="shared" si="18"/>
        <v>391</v>
      </c>
      <c r="C88" s="75">
        <v>30</v>
      </c>
      <c r="D88" s="75">
        <v>9</v>
      </c>
      <c r="E88" s="75">
        <v>0</v>
      </c>
      <c r="F88" s="75">
        <v>1</v>
      </c>
      <c r="G88" s="75">
        <v>1</v>
      </c>
      <c r="H88" s="75">
        <v>0</v>
      </c>
      <c r="I88" s="75">
        <v>0</v>
      </c>
      <c r="J88" s="75">
        <v>0</v>
      </c>
      <c r="K88" s="75">
        <v>2</v>
      </c>
      <c r="L88" s="75">
        <v>125</v>
      </c>
      <c r="M88" s="75">
        <v>98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75">
        <v>0</v>
      </c>
      <c r="T88" s="75">
        <v>125</v>
      </c>
      <c r="U88" s="75">
        <v>0</v>
      </c>
      <c r="V88" s="36"/>
    </row>
    <row r="89" spans="1:22" s="6" customFormat="1" ht="20.25" customHeight="1">
      <c r="A89" s="32" t="s">
        <v>85</v>
      </c>
      <c r="B89" s="29">
        <f t="shared" si="18"/>
        <v>571</v>
      </c>
      <c r="C89" s="75">
        <v>131</v>
      </c>
      <c r="D89" s="75">
        <v>34</v>
      </c>
      <c r="E89" s="75">
        <v>0</v>
      </c>
      <c r="F89" s="75">
        <v>3</v>
      </c>
      <c r="G89" s="75">
        <v>0</v>
      </c>
      <c r="H89" s="75">
        <v>0</v>
      </c>
      <c r="I89" s="75">
        <v>1</v>
      </c>
      <c r="J89" s="75">
        <v>0</v>
      </c>
      <c r="K89" s="75">
        <v>0</v>
      </c>
      <c r="L89" s="75">
        <v>193</v>
      </c>
      <c r="M89" s="75">
        <v>0</v>
      </c>
      <c r="N89" s="75">
        <v>2</v>
      </c>
      <c r="O89" s="75">
        <v>1</v>
      </c>
      <c r="P89" s="75">
        <v>2</v>
      </c>
      <c r="Q89" s="75">
        <v>7</v>
      </c>
      <c r="R89" s="75">
        <v>0</v>
      </c>
      <c r="S89" s="75">
        <v>34</v>
      </c>
      <c r="T89" s="75">
        <v>159</v>
      </c>
      <c r="U89" s="75">
        <v>4</v>
      </c>
      <c r="V89" s="36"/>
    </row>
    <row r="90" spans="1:22" s="6" customFormat="1" ht="20.25" customHeight="1">
      <c r="A90" s="32" t="s">
        <v>86</v>
      </c>
      <c r="B90" s="29">
        <f t="shared" si="18"/>
        <v>315</v>
      </c>
      <c r="C90" s="75">
        <v>37</v>
      </c>
      <c r="D90" s="75">
        <v>11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1</v>
      </c>
      <c r="L90" s="75">
        <v>96</v>
      </c>
      <c r="M90" s="75">
        <v>79</v>
      </c>
      <c r="N90" s="75">
        <v>14</v>
      </c>
      <c r="O90" s="75">
        <v>0</v>
      </c>
      <c r="P90" s="75">
        <v>0</v>
      </c>
      <c r="Q90" s="75">
        <v>1</v>
      </c>
      <c r="R90" s="75">
        <v>0</v>
      </c>
      <c r="S90" s="75">
        <v>14</v>
      </c>
      <c r="T90" s="75">
        <v>49</v>
      </c>
      <c r="U90" s="75">
        <v>13</v>
      </c>
      <c r="V90" s="36"/>
    </row>
    <row r="91" spans="1:22" s="6" customFormat="1" ht="20.25" customHeight="1">
      <c r="A91" s="32" t="s">
        <v>87</v>
      </c>
      <c r="B91" s="29">
        <f t="shared" si="18"/>
        <v>318</v>
      </c>
      <c r="C91" s="75">
        <v>19</v>
      </c>
      <c r="D91" s="75">
        <v>6</v>
      </c>
      <c r="E91" s="75">
        <v>0</v>
      </c>
      <c r="F91" s="75">
        <v>0</v>
      </c>
      <c r="G91" s="75">
        <v>0</v>
      </c>
      <c r="H91" s="75">
        <v>1</v>
      </c>
      <c r="I91" s="75">
        <v>1</v>
      </c>
      <c r="J91" s="75">
        <v>0</v>
      </c>
      <c r="K91" s="75">
        <v>2</v>
      </c>
      <c r="L91" s="75">
        <v>99</v>
      </c>
      <c r="M91" s="75">
        <v>64</v>
      </c>
      <c r="N91" s="75">
        <v>0</v>
      </c>
      <c r="O91" s="75">
        <v>0</v>
      </c>
      <c r="P91" s="75">
        <v>0</v>
      </c>
      <c r="Q91" s="75">
        <v>39</v>
      </c>
      <c r="R91" s="75">
        <v>21</v>
      </c>
      <c r="S91" s="75">
        <v>0</v>
      </c>
      <c r="T91" s="75">
        <v>45</v>
      </c>
      <c r="U91" s="75">
        <v>21</v>
      </c>
      <c r="V91" s="36"/>
    </row>
    <row r="92" spans="1:22" s="6" customFormat="1" ht="20.25" customHeight="1">
      <c r="A92" s="39"/>
      <c r="B92" s="29"/>
      <c r="C92" s="93"/>
      <c r="D92" s="40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36"/>
    </row>
    <row r="93" spans="1:22" s="6" customFormat="1" ht="20.25" customHeight="1">
      <c r="A93" s="31" t="s">
        <v>88</v>
      </c>
      <c r="B93" s="23">
        <f>SUM(B94:B95)</f>
        <v>4869</v>
      </c>
      <c r="C93" s="23">
        <f aca="true" t="shared" si="19" ref="C93:U93">SUM(C94:C95)</f>
        <v>520</v>
      </c>
      <c r="D93" s="95">
        <f t="shared" si="19"/>
        <v>91</v>
      </c>
      <c r="E93" s="23">
        <f t="shared" si="19"/>
        <v>0</v>
      </c>
      <c r="F93" s="24">
        <f t="shared" si="19"/>
        <v>65</v>
      </c>
      <c r="G93" s="23">
        <f t="shared" si="19"/>
        <v>62</v>
      </c>
      <c r="H93" s="23">
        <f t="shared" si="19"/>
        <v>1</v>
      </c>
      <c r="I93" s="23">
        <f t="shared" si="19"/>
        <v>0</v>
      </c>
      <c r="J93" s="23">
        <f t="shared" si="19"/>
        <v>0</v>
      </c>
      <c r="K93" s="23">
        <f t="shared" si="19"/>
        <v>2</v>
      </c>
      <c r="L93" s="23">
        <f t="shared" si="19"/>
        <v>1376</v>
      </c>
      <c r="M93" s="23">
        <f t="shared" si="19"/>
        <v>964</v>
      </c>
      <c r="N93" s="23">
        <f t="shared" si="19"/>
        <v>117</v>
      </c>
      <c r="O93" s="23">
        <f t="shared" si="19"/>
        <v>0</v>
      </c>
      <c r="P93" s="23">
        <f t="shared" si="19"/>
        <v>10</v>
      </c>
      <c r="Q93" s="23">
        <f t="shared" si="19"/>
        <v>22</v>
      </c>
      <c r="R93" s="23">
        <f t="shared" si="19"/>
        <v>0</v>
      </c>
      <c r="S93" s="23">
        <f t="shared" si="19"/>
        <v>221</v>
      </c>
      <c r="T93" s="23">
        <f t="shared" si="19"/>
        <v>1173</v>
      </c>
      <c r="U93" s="73">
        <f t="shared" si="19"/>
        <v>245</v>
      </c>
      <c r="V93" s="36"/>
    </row>
    <row r="94" spans="1:21" ht="20.25" customHeight="1">
      <c r="A94" s="32" t="s">
        <v>89</v>
      </c>
      <c r="B94" s="29">
        <f>SUM(C94:U94)</f>
        <v>3781</v>
      </c>
      <c r="C94" s="93">
        <v>396</v>
      </c>
      <c r="D94" s="93">
        <v>65</v>
      </c>
      <c r="E94" s="93">
        <v>0</v>
      </c>
      <c r="F94" s="93">
        <v>65</v>
      </c>
      <c r="G94" s="93">
        <v>61</v>
      </c>
      <c r="H94" s="93">
        <v>1</v>
      </c>
      <c r="I94" s="93">
        <v>0</v>
      </c>
      <c r="J94" s="93">
        <v>0</v>
      </c>
      <c r="K94" s="93">
        <v>2</v>
      </c>
      <c r="L94" s="93">
        <v>1039</v>
      </c>
      <c r="M94" s="93">
        <v>700</v>
      </c>
      <c r="N94" s="93">
        <v>117</v>
      </c>
      <c r="O94" s="93">
        <v>0</v>
      </c>
      <c r="P94" s="93">
        <v>10</v>
      </c>
      <c r="Q94" s="93">
        <v>22</v>
      </c>
      <c r="R94" s="93">
        <v>0</v>
      </c>
      <c r="S94" s="93">
        <v>196</v>
      </c>
      <c r="T94" s="93">
        <v>862</v>
      </c>
      <c r="U94" s="75">
        <v>245</v>
      </c>
    </row>
    <row r="95" spans="1:21" ht="20.25" customHeight="1">
      <c r="A95" s="32" t="s">
        <v>90</v>
      </c>
      <c r="B95" s="29">
        <f>SUM(C95:U95)</f>
        <v>1088</v>
      </c>
      <c r="C95" s="93">
        <v>124</v>
      </c>
      <c r="D95" s="93">
        <v>26</v>
      </c>
      <c r="E95" s="93">
        <v>0</v>
      </c>
      <c r="F95" s="93">
        <v>0</v>
      </c>
      <c r="G95" s="93">
        <v>1</v>
      </c>
      <c r="H95" s="93">
        <v>0</v>
      </c>
      <c r="I95" s="93">
        <v>0</v>
      </c>
      <c r="J95" s="93">
        <v>0</v>
      </c>
      <c r="K95" s="93">
        <v>0</v>
      </c>
      <c r="L95" s="93">
        <v>337</v>
      </c>
      <c r="M95" s="93">
        <v>264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25</v>
      </c>
      <c r="T95" s="93">
        <v>311</v>
      </c>
      <c r="U95" s="75">
        <v>0</v>
      </c>
    </row>
    <row r="96" spans="1:21" ht="20.25" customHeight="1">
      <c r="A96" s="39"/>
      <c r="B96" s="37"/>
      <c r="C96" s="37"/>
      <c r="D96" s="17"/>
      <c r="E96" s="37"/>
      <c r="F96" s="1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8"/>
    </row>
    <row r="97" spans="1:21" ht="20.25" customHeight="1">
      <c r="A97" s="31" t="s">
        <v>91</v>
      </c>
      <c r="B97" s="23">
        <f>SUM(B98:B101)</f>
        <v>4527</v>
      </c>
      <c r="C97" s="23">
        <f aca="true" t="shared" si="20" ref="C97:U97">SUM(C98:C101)</f>
        <v>454</v>
      </c>
      <c r="D97" s="95">
        <f t="shared" si="20"/>
        <v>102</v>
      </c>
      <c r="E97" s="23">
        <f t="shared" si="20"/>
        <v>1</v>
      </c>
      <c r="F97" s="23">
        <f t="shared" si="20"/>
        <v>4</v>
      </c>
      <c r="G97" s="23">
        <f t="shared" si="20"/>
        <v>5</v>
      </c>
      <c r="H97" s="23">
        <f t="shared" si="20"/>
        <v>2</v>
      </c>
      <c r="I97" s="23">
        <f t="shared" si="20"/>
        <v>6</v>
      </c>
      <c r="J97" s="23">
        <f t="shared" si="20"/>
        <v>1</v>
      </c>
      <c r="K97" s="23">
        <f t="shared" si="20"/>
        <v>38</v>
      </c>
      <c r="L97" s="23">
        <f t="shared" si="20"/>
        <v>1247</v>
      </c>
      <c r="M97" s="23">
        <f t="shared" si="20"/>
        <v>433</v>
      </c>
      <c r="N97" s="23">
        <f t="shared" si="20"/>
        <v>176</v>
      </c>
      <c r="O97" s="23">
        <f t="shared" si="20"/>
        <v>1</v>
      </c>
      <c r="P97" s="23">
        <f t="shared" si="20"/>
        <v>4</v>
      </c>
      <c r="Q97" s="23">
        <f t="shared" si="20"/>
        <v>11</v>
      </c>
      <c r="R97" s="23">
        <f t="shared" si="20"/>
        <v>0</v>
      </c>
      <c r="S97" s="23">
        <f t="shared" si="20"/>
        <v>75</v>
      </c>
      <c r="T97" s="23">
        <f t="shared" si="20"/>
        <v>1461</v>
      </c>
      <c r="U97" s="73">
        <f t="shared" si="20"/>
        <v>506</v>
      </c>
    </row>
    <row r="98" spans="1:21" ht="20.25" customHeight="1">
      <c r="A98" s="32" t="s">
        <v>92</v>
      </c>
      <c r="B98" s="29">
        <f>SUM(C98:U98)</f>
        <v>1193</v>
      </c>
      <c r="C98" s="93">
        <v>98</v>
      </c>
      <c r="D98" s="93">
        <v>15</v>
      </c>
      <c r="E98" s="93">
        <v>0</v>
      </c>
      <c r="F98" s="93">
        <v>0</v>
      </c>
      <c r="G98" s="93">
        <v>3</v>
      </c>
      <c r="H98" s="93">
        <v>0</v>
      </c>
      <c r="I98" s="93">
        <v>3</v>
      </c>
      <c r="J98" s="93">
        <v>0</v>
      </c>
      <c r="K98" s="93">
        <v>0</v>
      </c>
      <c r="L98" s="93">
        <v>186</v>
      </c>
      <c r="M98" s="93">
        <v>195</v>
      </c>
      <c r="N98" s="93">
        <v>176</v>
      </c>
      <c r="O98" s="93">
        <v>1</v>
      </c>
      <c r="P98" s="93">
        <v>0</v>
      </c>
      <c r="Q98" s="93">
        <v>0</v>
      </c>
      <c r="R98" s="93">
        <v>0</v>
      </c>
      <c r="S98" s="93">
        <v>0</v>
      </c>
      <c r="T98" s="93">
        <v>373</v>
      </c>
      <c r="U98" s="75">
        <v>143</v>
      </c>
    </row>
    <row r="99" spans="1:21" ht="20.25" customHeight="1">
      <c r="A99" s="32" t="s">
        <v>93</v>
      </c>
      <c r="B99" s="29">
        <f>SUM(C99:U99)</f>
        <v>1959</v>
      </c>
      <c r="C99" s="93">
        <v>217</v>
      </c>
      <c r="D99" s="93">
        <v>44</v>
      </c>
      <c r="E99" s="93">
        <v>1</v>
      </c>
      <c r="F99" s="93">
        <v>4</v>
      </c>
      <c r="G99" s="93">
        <v>2</v>
      </c>
      <c r="H99" s="93">
        <v>1</v>
      </c>
      <c r="I99" s="93">
        <v>1</v>
      </c>
      <c r="J99" s="93">
        <v>0</v>
      </c>
      <c r="K99" s="93">
        <v>38</v>
      </c>
      <c r="L99" s="93">
        <v>566</v>
      </c>
      <c r="M99" s="93">
        <v>41</v>
      </c>
      <c r="N99" s="93">
        <v>0</v>
      </c>
      <c r="O99" s="93">
        <v>0</v>
      </c>
      <c r="P99" s="93">
        <v>1</v>
      </c>
      <c r="Q99" s="93">
        <v>7</v>
      </c>
      <c r="R99" s="93">
        <v>0</v>
      </c>
      <c r="S99" s="93">
        <v>75</v>
      </c>
      <c r="T99" s="93">
        <v>598</v>
      </c>
      <c r="U99" s="75">
        <v>363</v>
      </c>
    </row>
    <row r="100" spans="1:21" ht="20.25" customHeight="1">
      <c r="A100" s="32" t="s">
        <v>94</v>
      </c>
      <c r="B100" s="29">
        <f>SUM(C100:U100)</f>
        <v>744</v>
      </c>
      <c r="C100" s="93">
        <v>70</v>
      </c>
      <c r="D100" s="93">
        <v>15</v>
      </c>
      <c r="E100" s="93">
        <v>0</v>
      </c>
      <c r="F100" s="93">
        <v>0</v>
      </c>
      <c r="G100" s="93">
        <v>0</v>
      </c>
      <c r="H100" s="93">
        <v>0</v>
      </c>
      <c r="I100" s="93">
        <v>1</v>
      </c>
      <c r="J100" s="93">
        <v>0</v>
      </c>
      <c r="K100" s="93">
        <v>0</v>
      </c>
      <c r="L100" s="93">
        <v>231</v>
      </c>
      <c r="M100" s="93">
        <v>197</v>
      </c>
      <c r="N100" s="93">
        <v>0</v>
      </c>
      <c r="O100" s="93">
        <v>0</v>
      </c>
      <c r="P100" s="93">
        <v>3</v>
      </c>
      <c r="Q100" s="93">
        <v>1</v>
      </c>
      <c r="R100" s="93">
        <v>0</v>
      </c>
      <c r="S100" s="93">
        <v>0</v>
      </c>
      <c r="T100" s="93">
        <v>226</v>
      </c>
      <c r="U100" s="75">
        <v>0</v>
      </c>
    </row>
    <row r="101" spans="1:21" ht="20.25" customHeight="1">
      <c r="A101" s="32" t="s">
        <v>95</v>
      </c>
      <c r="B101" s="29">
        <f>SUM(C101:U101)</f>
        <v>631</v>
      </c>
      <c r="C101" s="93">
        <v>69</v>
      </c>
      <c r="D101" s="93">
        <v>28</v>
      </c>
      <c r="E101" s="93">
        <v>0</v>
      </c>
      <c r="F101" s="93">
        <v>0</v>
      </c>
      <c r="G101" s="93">
        <v>0</v>
      </c>
      <c r="H101" s="93">
        <v>1</v>
      </c>
      <c r="I101" s="93">
        <v>1</v>
      </c>
      <c r="J101" s="93">
        <v>1</v>
      </c>
      <c r="K101" s="93">
        <v>0</v>
      </c>
      <c r="L101" s="93">
        <v>264</v>
      </c>
      <c r="M101" s="93">
        <v>0</v>
      </c>
      <c r="N101" s="93">
        <v>0</v>
      </c>
      <c r="O101" s="93">
        <v>0</v>
      </c>
      <c r="P101" s="93">
        <v>0</v>
      </c>
      <c r="Q101" s="93">
        <v>3</v>
      </c>
      <c r="R101" s="93">
        <v>0</v>
      </c>
      <c r="S101" s="93">
        <v>0</v>
      </c>
      <c r="T101" s="93">
        <v>264</v>
      </c>
      <c r="U101" s="75">
        <v>0</v>
      </c>
    </row>
    <row r="102" spans="1:21" ht="20.25" customHeight="1">
      <c r="A102" s="39"/>
      <c r="B102" s="37"/>
      <c r="C102" s="37"/>
      <c r="D102" s="1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8"/>
    </row>
    <row r="103" spans="1:21" ht="20.25" customHeight="1">
      <c r="A103" s="6" t="s">
        <v>96</v>
      </c>
      <c r="B103" s="23">
        <f>SUM(B104:B106)</f>
        <v>6311</v>
      </c>
      <c r="C103" s="23">
        <f aca="true" t="shared" si="21" ref="C103:U103">SUM(C104:C106)</f>
        <v>527</v>
      </c>
      <c r="D103" s="95">
        <f t="shared" si="21"/>
        <v>111</v>
      </c>
      <c r="E103" s="23">
        <f t="shared" si="21"/>
        <v>2</v>
      </c>
      <c r="F103" s="24">
        <f t="shared" si="21"/>
        <v>3</v>
      </c>
      <c r="G103" s="23">
        <f t="shared" si="21"/>
        <v>41</v>
      </c>
      <c r="H103" s="23">
        <f t="shared" si="21"/>
        <v>11</v>
      </c>
      <c r="I103" s="23">
        <f t="shared" si="21"/>
        <v>3</v>
      </c>
      <c r="J103" s="23">
        <f t="shared" si="21"/>
        <v>3</v>
      </c>
      <c r="K103" s="23">
        <f t="shared" si="21"/>
        <v>56</v>
      </c>
      <c r="L103" s="23">
        <f t="shared" si="21"/>
        <v>1936</v>
      </c>
      <c r="M103" s="23">
        <f t="shared" si="21"/>
        <v>1585</v>
      </c>
      <c r="N103" s="23">
        <f t="shared" si="21"/>
        <v>10</v>
      </c>
      <c r="O103" s="23">
        <f t="shared" si="21"/>
        <v>0</v>
      </c>
      <c r="P103" s="23">
        <f t="shared" si="21"/>
        <v>1</v>
      </c>
      <c r="Q103" s="23">
        <f t="shared" si="21"/>
        <v>2</v>
      </c>
      <c r="R103" s="23">
        <f t="shared" si="21"/>
        <v>0</v>
      </c>
      <c r="S103" s="23">
        <f t="shared" si="21"/>
        <v>54</v>
      </c>
      <c r="T103" s="23">
        <f t="shared" si="21"/>
        <v>1908</v>
      </c>
      <c r="U103" s="73">
        <f t="shared" si="21"/>
        <v>58</v>
      </c>
    </row>
    <row r="104" spans="1:21" ht="20.25" customHeight="1">
      <c r="A104" s="32" t="s">
        <v>97</v>
      </c>
      <c r="B104" s="29">
        <f>SUM(C104:U104)</f>
        <v>3093</v>
      </c>
      <c r="C104" s="93">
        <v>260</v>
      </c>
      <c r="D104" s="93">
        <v>56</v>
      </c>
      <c r="E104" s="93">
        <v>1</v>
      </c>
      <c r="F104" s="93">
        <v>2</v>
      </c>
      <c r="G104" s="93">
        <v>34</v>
      </c>
      <c r="H104" s="93">
        <v>6</v>
      </c>
      <c r="I104" s="93">
        <v>2</v>
      </c>
      <c r="J104" s="93">
        <v>3</v>
      </c>
      <c r="K104" s="93">
        <v>16</v>
      </c>
      <c r="L104" s="93">
        <v>925</v>
      </c>
      <c r="M104" s="93">
        <v>789</v>
      </c>
      <c r="N104" s="93">
        <v>9</v>
      </c>
      <c r="O104" s="93">
        <v>0</v>
      </c>
      <c r="P104" s="93">
        <v>0</v>
      </c>
      <c r="Q104" s="93">
        <v>1</v>
      </c>
      <c r="R104" s="93">
        <v>0</v>
      </c>
      <c r="S104" s="93">
        <v>2</v>
      </c>
      <c r="T104" s="93">
        <v>929</v>
      </c>
      <c r="U104" s="75">
        <v>58</v>
      </c>
    </row>
    <row r="105" spans="1:21" ht="20.25" customHeight="1">
      <c r="A105" s="32" t="s">
        <v>98</v>
      </c>
      <c r="B105" s="29">
        <f>SUM(C105:U105)</f>
        <v>1598</v>
      </c>
      <c r="C105" s="93">
        <v>147</v>
      </c>
      <c r="D105" s="93">
        <v>29</v>
      </c>
      <c r="E105" s="93">
        <v>0</v>
      </c>
      <c r="F105" s="93">
        <v>0</v>
      </c>
      <c r="G105" s="93">
        <v>0</v>
      </c>
      <c r="H105" s="93">
        <v>1</v>
      </c>
      <c r="I105" s="93">
        <v>0</v>
      </c>
      <c r="J105" s="93">
        <v>0</v>
      </c>
      <c r="K105" s="93">
        <v>34</v>
      </c>
      <c r="L105" s="93">
        <v>518</v>
      </c>
      <c r="M105" s="93">
        <v>365</v>
      </c>
      <c r="N105" s="93">
        <v>0</v>
      </c>
      <c r="O105" s="93">
        <v>0</v>
      </c>
      <c r="P105" s="93">
        <v>1</v>
      </c>
      <c r="Q105" s="93">
        <v>0</v>
      </c>
      <c r="R105" s="93">
        <v>0</v>
      </c>
      <c r="S105" s="93">
        <v>0</v>
      </c>
      <c r="T105" s="93">
        <v>503</v>
      </c>
      <c r="U105" s="75">
        <v>0</v>
      </c>
    </row>
    <row r="106" spans="1:21" ht="20.25" customHeight="1">
      <c r="A106" s="32" t="s">
        <v>99</v>
      </c>
      <c r="B106" s="29">
        <f>SUM(C106:U106)</f>
        <v>1620</v>
      </c>
      <c r="C106" s="93">
        <v>120</v>
      </c>
      <c r="D106" s="93">
        <v>26</v>
      </c>
      <c r="E106" s="93">
        <v>1</v>
      </c>
      <c r="F106" s="93">
        <v>1</v>
      </c>
      <c r="G106" s="93">
        <v>7</v>
      </c>
      <c r="H106" s="93">
        <v>4</v>
      </c>
      <c r="I106" s="93">
        <v>1</v>
      </c>
      <c r="J106" s="93">
        <v>0</v>
      </c>
      <c r="K106" s="93">
        <v>6</v>
      </c>
      <c r="L106" s="93">
        <v>493</v>
      </c>
      <c r="M106" s="93">
        <v>431</v>
      </c>
      <c r="N106" s="93">
        <v>1</v>
      </c>
      <c r="O106" s="93">
        <v>0</v>
      </c>
      <c r="P106" s="93">
        <v>0</v>
      </c>
      <c r="Q106" s="93">
        <v>1</v>
      </c>
      <c r="R106" s="93">
        <v>0</v>
      </c>
      <c r="S106" s="93">
        <v>52</v>
      </c>
      <c r="T106" s="93">
        <v>476</v>
      </c>
      <c r="U106" s="75">
        <v>0</v>
      </c>
    </row>
    <row r="107" spans="1:21" ht="20.25" customHeight="1">
      <c r="A107" s="39"/>
      <c r="B107" s="37"/>
      <c r="C107" s="37"/>
      <c r="D107" s="1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8"/>
      <c r="U107" s="38"/>
    </row>
    <row r="108" spans="1:21" ht="20.25" customHeight="1">
      <c r="A108" s="6" t="s">
        <v>100</v>
      </c>
      <c r="B108" s="23">
        <f>SUM(B109:B111)</f>
        <v>6000</v>
      </c>
      <c r="C108" s="23">
        <f aca="true" t="shared" si="22" ref="C108:U108">SUM(C109:C111)</f>
        <v>281</v>
      </c>
      <c r="D108" s="95">
        <f t="shared" si="22"/>
        <v>116</v>
      </c>
      <c r="E108" s="23">
        <f t="shared" si="22"/>
        <v>0</v>
      </c>
      <c r="F108" s="24">
        <f t="shared" si="22"/>
        <v>22</v>
      </c>
      <c r="G108" s="23">
        <f t="shared" si="22"/>
        <v>33</v>
      </c>
      <c r="H108" s="23">
        <f t="shared" si="22"/>
        <v>2</v>
      </c>
      <c r="I108" s="23">
        <f t="shared" si="22"/>
        <v>2</v>
      </c>
      <c r="J108" s="23">
        <f t="shared" si="22"/>
        <v>2</v>
      </c>
      <c r="K108" s="23">
        <f t="shared" si="22"/>
        <v>22</v>
      </c>
      <c r="L108" s="23">
        <f t="shared" si="22"/>
        <v>2527</v>
      </c>
      <c r="M108" s="23">
        <f t="shared" si="22"/>
        <v>416</v>
      </c>
      <c r="N108" s="23">
        <f t="shared" si="22"/>
        <v>0</v>
      </c>
      <c r="O108" s="23">
        <f t="shared" si="22"/>
        <v>0</v>
      </c>
      <c r="P108" s="23">
        <f t="shared" si="22"/>
        <v>2</v>
      </c>
      <c r="Q108" s="23">
        <f t="shared" si="22"/>
        <v>7</v>
      </c>
      <c r="R108" s="23">
        <f t="shared" si="22"/>
        <v>0</v>
      </c>
      <c r="S108" s="23">
        <f t="shared" si="22"/>
        <v>67</v>
      </c>
      <c r="T108" s="23">
        <f t="shared" si="22"/>
        <v>2461</v>
      </c>
      <c r="U108" s="73">
        <f t="shared" si="22"/>
        <v>40</v>
      </c>
    </row>
    <row r="109" spans="1:21" ht="20.25" customHeight="1">
      <c r="A109" s="32" t="s">
        <v>101</v>
      </c>
      <c r="B109" s="29">
        <f>SUM(C109:U109)</f>
        <v>3380</v>
      </c>
      <c r="C109" s="93">
        <v>119</v>
      </c>
      <c r="D109" s="93">
        <v>36</v>
      </c>
      <c r="E109" s="93">
        <v>0</v>
      </c>
      <c r="F109" s="93">
        <v>16</v>
      </c>
      <c r="G109" s="93">
        <v>22</v>
      </c>
      <c r="H109" s="93">
        <v>1</v>
      </c>
      <c r="I109" s="93">
        <v>0</v>
      </c>
      <c r="J109" s="93">
        <v>0</v>
      </c>
      <c r="K109" s="93">
        <v>1</v>
      </c>
      <c r="L109" s="93">
        <v>1580</v>
      </c>
      <c r="M109" s="93">
        <v>0</v>
      </c>
      <c r="N109" s="93">
        <v>0</v>
      </c>
      <c r="O109" s="93">
        <v>0</v>
      </c>
      <c r="P109" s="93">
        <v>0</v>
      </c>
      <c r="Q109" s="93">
        <v>1</v>
      </c>
      <c r="R109" s="93">
        <v>0</v>
      </c>
      <c r="S109" s="93">
        <v>0</v>
      </c>
      <c r="T109" s="93">
        <v>1580</v>
      </c>
      <c r="U109" s="75">
        <v>24</v>
      </c>
    </row>
    <row r="110" spans="1:21" ht="20.25" customHeight="1">
      <c r="A110" s="32" t="s">
        <v>102</v>
      </c>
      <c r="B110" s="29">
        <f>SUM(C110:U110)</f>
        <v>1803</v>
      </c>
      <c r="C110" s="93">
        <v>81</v>
      </c>
      <c r="D110" s="93">
        <v>37</v>
      </c>
      <c r="E110" s="93">
        <v>0</v>
      </c>
      <c r="F110" s="93">
        <v>4</v>
      </c>
      <c r="G110" s="93">
        <v>3</v>
      </c>
      <c r="H110" s="93">
        <v>1</v>
      </c>
      <c r="I110" s="93">
        <v>1</v>
      </c>
      <c r="J110" s="93">
        <v>0</v>
      </c>
      <c r="K110" s="93">
        <v>0</v>
      </c>
      <c r="L110" s="93">
        <v>651</v>
      </c>
      <c r="M110" s="93">
        <v>415</v>
      </c>
      <c r="N110" s="93">
        <v>0</v>
      </c>
      <c r="O110" s="93">
        <v>0</v>
      </c>
      <c r="P110" s="93">
        <v>0</v>
      </c>
      <c r="Q110" s="93">
        <v>1</v>
      </c>
      <c r="R110" s="93">
        <v>0</v>
      </c>
      <c r="S110" s="93">
        <v>0</v>
      </c>
      <c r="T110" s="93">
        <v>600</v>
      </c>
      <c r="U110" s="75">
        <v>9</v>
      </c>
    </row>
    <row r="111" spans="1:21" ht="20.25" customHeight="1">
      <c r="A111" s="44" t="s">
        <v>103</v>
      </c>
      <c r="B111" s="78">
        <f>SUM(C111:U111)</f>
        <v>817</v>
      </c>
      <c r="C111" s="96">
        <v>81</v>
      </c>
      <c r="D111" s="96">
        <v>43</v>
      </c>
      <c r="E111" s="96">
        <v>0</v>
      </c>
      <c r="F111" s="96">
        <v>2</v>
      </c>
      <c r="G111" s="96">
        <v>8</v>
      </c>
      <c r="H111" s="96">
        <v>0</v>
      </c>
      <c r="I111" s="96">
        <v>1</v>
      </c>
      <c r="J111" s="96">
        <v>2</v>
      </c>
      <c r="K111" s="96">
        <v>21</v>
      </c>
      <c r="L111" s="96">
        <v>296</v>
      </c>
      <c r="M111" s="96">
        <v>1</v>
      </c>
      <c r="N111" s="96">
        <v>0</v>
      </c>
      <c r="O111" s="96">
        <v>0</v>
      </c>
      <c r="P111" s="96">
        <v>2</v>
      </c>
      <c r="Q111" s="96">
        <v>5</v>
      </c>
      <c r="R111" s="96">
        <v>0</v>
      </c>
      <c r="S111" s="96">
        <v>67</v>
      </c>
      <c r="T111" s="96">
        <v>281</v>
      </c>
      <c r="U111" s="79">
        <v>7</v>
      </c>
    </row>
    <row r="112" spans="1:21" ht="20.25" customHeight="1">
      <c r="A112" s="32" t="s">
        <v>250</v>
      </c>
      <c r="B112" s="2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ht="20.25" customHeight="1">
      <c r="A113" s="36" t="s">
        <v>105</v>
      </c>
    </row>
  </sheetData>
  <sheetProtection/>
  <mergeCells count="1">
    <mergeCell ref="A3:U3"/>
  </mergeCells>
  <printOptions horizontalCentered="1" verticalCentered="1"/>
  <pageMargins left="0.38" right="0.15748031496062992" top="0.7086614173228347" bottom="0.5118110236220472" header="0" footer="0"/>
  <pageSetup horizontalDpi="600" verticalDpi="600" orientation="portrait" scale="2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26"/>
  <sheetViews>
    <sheetView zoomScale="50" zoomScaleNormal="50" zoomScalePageLayoutView="0" workbookViewId="0" topLeftCell="A1">
      <selection activeCell="A3" sqref="A3:M3"/>
    </sheetView>
  </sheetViews>
  <sheetFormatPr defaultColWidth="11.421875" defaultRowHeight="20.25" customHeight="1"/>
  <cols>
    <col min="1" max="1" width="110.421875" style="5" bestFit="1" customWidth="1"/>
    <col min="2" max="2" width="31.8515625" style="5" bestFit="1" customWidth="1"/>
    <col min="3" max="13" width="22.140625" style="5" bestFit="1" customWidth="1"/>
    <col min="14" max="14" width="11.421875" style="17" customWidth="1"/>
    <col min="15" max="16384" width="11.421875" style="5" customWidth="1"/>
  </cols>
  <sheetData>
    <row r="1" spans="1:13" ht="20.25">
      <c r="A1" s="1" t="s">
        <v>265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0.25">
      <c r="A3" s="119" t="s">
        <v>240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0.25" customHeight="1">
      <c r="A4" s="124" t="s">
        <v>241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20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20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0.25" customHeight="1">
      <c r="A7" s="127" t="s">
        <v>9</v>
      </c>
      <c r="B7" s="130" t="s">
        <v>156</v>
      </c>
      <c r="C7" s="122" t="s">
        <v>242</v>
      </c>
      <c r="D7" s="123"/>
      <c r="E7" s="123"/>
      <c r="F7" s="97"/>
      <c r="G7" s="122" t="s">
        <v>185</v>
      </c>
      <c r="H7" s="123"/>
      <c r="I7" s="123"/>
      <c r="J7" s="97"/>
      <c r="K7" s="122" t="s">
        <v>243</v>
      </c>
      <c r="L7" s="123"/>
      <c r="M7" s="123"/>
    </row>
    <row r="8" spans="1:13" ht="20.25" customHeight="1">
      <c r="A8" s="128"/>
      <c r="B8" s="131"/>
      <c r="C8" s="120" t="s">
        <v>244</v>
      </c>
      <c r="D8" s="120" t="s">
        <v>245</v>
      </c>
      <c r="E8" s="120" t="s">
        <v>246</v>
      </c>
      <c r="F8" s="57" t="s">
        <v>156</v>
      </c>
      <c r="G8" s="116" t="s">
        <v>244</v>
      </c>
      <c r="H8" s="116" t="s">
        <v>245</v>
      </c>
      <c r="I8" s="116" t="s">
        <v>246</v>
      </c>
      <c r="J8" s="57" t="s">
        <v>156</v>
      </c>
      <c r="K8" s="116" t="s">
        <v>244</v>
      </c>
      <c r="L8" s="116" t="s">
        <v>245</v>
      </c>
      <c r="M8" s="125" t="s">
        <v>246</v>
      </c>
    </row>
    <row r="9" spans="1:13" ht="20.25" customHeight="1">
      <c r="A9" s="129"/>
      <c r="B9" s="98" t="s">
        <v>242</v>
      </c>
      <c r="C9" s="121"/>
      <c r="D9" s="121"/>
      <c r="E9" s="121"/>
      <c r="F9" s="99" t="s">
        <v>185</v>
      </c>
      <c r="G9" s="118"/>
      <c r="H9" s="118"/>
      <c r="I9" s="118"/>
      <c r="J9" s="99" t="s">
        <v>247</v>
      </c>
      <c r="K9" s="118"/>
      <c r="L9" s="118"/>
      <c r="M9" s="126"/>
    </row>
    <row r="10" spans="1:13" ht="20.25" customHeight="1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2"/>
    </row>
    <row r="11" spans="1:13" ht="20.25" customHeight="1">
      <c r="A11" s="13" t="s">
        <v>15</v>
      </c>
      <c r="B11" s="23">
        <f aca="true" t="shared" si="0" ref="B11:M11">SUM(B13,B23,B26,B32,B39,B46,B54,B63,B71,B83,B91,B99,B103,B109,B114)</f>
        <v>13449</v>
      </c>
      <c r="C11" s="23">
        <f t="shared" si="0"/>
        <v>2470</v>
      </c>
      <c r="D11" s="23">
        <f t="shared" si="0"/>
        <v>9553</v>
      </c>
      <c r="E11" s="23">
        <f t="shared" si="0"/>
        <v>1426</v>
      </c>
      <c r="F11" s="23">
        <f t="shared" si="0"/>
        <v>49788</v>
      </c>
      <c r="G11" s="23">
        <f t="shared" si="0"/>
        <v>11736</v>
      </c>
      <c r="H11" s="23">
        <f t="shared" si="0"/>
        <v>36291</v>
      </c>
      <c r="I11" s="23">
        <f t="shared" si="0"/>
        <v>1761</v>
      </c>
      <c r="J11" s="23">
        <f t="shared" si="0"/>
        <v>49056</v>
      </c>
      <c r="K11" s="23">
        <f t="shared" si="0"/>
        <v>35735</v>
      </c>
      <c r="L11" s="23">
        <f t="shared" si="0"/>
        <v>11074</v>
      </c>
      <c r="M11" s="73">
        <f t="shared" si="0"/>
        <v>2247</v>
      </c>
    </row>
    <row r="12" spans="1:13" ht="20.25" customHeight="1">
      <c r="A12" s="28"/>
      <c r="B12" s="29"/>
      <c r="C12" s="2"/>
      <c r="D12" s="29"/>
      <c r="E12" s="29"/>
      <c r="F12" s="2"/>
      <c r="G12" s="29"/>
      <c r="H12" s="29"/>
      <c r="I12" s="30"/>
      <c r="J12" s="30"/>
      <c r="K12" s="29"/>
      <c r="L12" s="2"/>
      <c r="M12" s="74"/>
    </row>
    <row r="13" spans="1:13" ht="20.25" customHeight="1">
      <c r="A13" s="31" t="s">
        <v>16</v>
      </c>
      <c r="B13" s="23">
        <f>SUM(B14:B21)</f>
        <v>359</v>
      </c>
      <c r="C13" s="23">
        <v>133</v>
      </c>
      <c r="D13" s="23">
        <v>195</v>
      </c>
      <c r="E13" s="23">
        <v>31</v>
      </c>
      <c r="F13" s="23">
        <f>SUM(F14:F21)</f>
        <v>6288</v>
      </c>
      <c r="G13" s="23">
        <v>1753</v>
      </c>
      <c r="H13" s="23">
        <v>4417</v>
      </c>
      <c r="I13" s="23">
        <v>118</v>
      </c>
      <c r="J13" s="23">
        <f>SUM(J14:J21)</f>
        <v>6632</v>
      </c>
      <c r="K13" s="23">
        <v>4699</v>
      </c>
      <c r="L13" s="23">
        <v>1565</v>
      </c>
      <c r="M13" s="73">
        <v>368</v>
      </c>
    </row>
    <row r="14" spans="1:14" s="6" customFormat="1" ht="20.25" customHeight="1">
      <c r="A14" s="32" t="s">
        <v>17</v>
      </c>
      <c r="B14" s="33">
        <f aca="true" t="shared" si="1" ref="B14:B21">SUM(C14:E14)</f>
        <v>4</v>
      </c>
      <c r="C14" s="33">
        <v>2</v>
      </c>
      <c r="D14" s="33">
        <v>2</v>
      </c>
      <c r="E14" s="33">
        <v>0</v>
      </c>
      <c r="F14" s="33">
        <f>SUM(G14:I14)</f>
        <v>312</v>
      </c>
      <c r="G14" s="33">
        <v>54</v>
      </c>
      <c r="H14" s="33">
        <v>258</v>
      </c>
      <c r="I14" s="33">
        <v>0</v>
      </c>
      <c r="J14" s="33">
        <f aca="true" t="shared" si="2" ref="J14:J21">SUM(K14:M14)</f>
        <v>309</v>
      </c>
      <c r="K14" s="33">
        <v>171</v>
      </c>
      <c r="L14" s="33">
        <v>138</v>
      </c>
      <c r="M14" s="33">
        <v>0</v>
      </c>
      <c r="N14" s="36"/>
    </row>
    <row r="15" spans="1:14" s="6" customFormat="1" ht="20.25" customHeight="1">
      <c r="A15" s="32" t="s">
        <v>18</v>
      </c>
      <c r="B15" s="33">
        <f t="shared" si="1"/>
        <v>231</v>
      </c>
      <c r="C15" s="33">
        <v>92</v>
      </c>
      <c r="D15" s="33">
        <v>139</v>
      </c>
      <c r="E15" s="33">
        <v>0</v>
      </c>
      <c r="F15" s="33">
        <f aca="true" t="shared" si="3" ref="F15:F21">SUM(G15:I15)</f>
        <v>370</v>
      </c>
      <c r="G15" s="33">
        <v>65</v>
      </c>
      <c r="H15" s="33">
        <v>305</v>
      </c>
      <c r="I15" s="33">
        <v>0</v>
      </c>
      <c r="J15" s="33">
        <f t="shared" si="2"/>
        <v>370</v>
      </c>
      <c r="K15" s="33">
        <v>306</v>
      </c>
      <c r="L15" s="33">
        <v>64</v>
      </c>
      <c r="M15" s="33">
        <v>0</v>
      </c>
      <c r="N15" s="36"/>
    </row>
    <row r="16" spans="1:14" s="6" customFormat="1" ht="20.25" customHeight="1">
      <c r="A16" s="32" t="s">
        <v>20</v>
      </c>
      <c r="B16" s="33">
        <f t="shared" si="1"/>
        <v>0</v>
      </c>
      <c r="C16" s="33">
        <v>0</v>
      </c>
      <c r="D16" s="33">
        <v>0</v>
      </c>
      <c r="E16" s="33">
        <v>0</v>
      </c>
      <c r="F16" s="33">
        <f t="shared" si="3"/>
        <v>4209</v>
      </c>
      <c r="G16" s="33">
        <v>1016</v>
      </c>
      <c r="H16" s="33">
        <v>3191</v>
      </c>
      <c r="I16" s="33">
        <v>2</v>
      </c>
      <c r="J16" s="33">
        <f t="shared" si="2"/>
        <v>4488</v>
      </c>
      <c r="K16" s="33">
        <v>3426</v>
      </c>
      <c r="L16" s="33">
        <v>1039</v>
      </c>
      <c r="M16" s="33">
        <v>23</v>
      </c>
      <c r="N16" s="36"/>
    </row>
    <row r="17" spans="1:14" s="6" customFormat="1" ht="20.25" customHeight="1">
      <c r="A17" s="32" t="s">
        <v>21</v>
      </c>
      <c r="B17" s="33">
        <f t="shared" si="1"/>
        <v>34</v>
      </c>
      <c r="C17" s="33">
        <v>0</v>
      </c>
      <c r="D17" s="33">
        <v>3</v>
      </c>
      <c r="E17" s="33">
        <v>31</v>
      </c>
      <c r="F17" s="33">
        <f t="shared" si="3"/>
        <v>156</v>
      </c>
      <c r="G17" s="33">
        <v>98</v>
      </c>
      <c r="H17" s="33">
        <v>3</v>
      </c>
      <c r="I17" s="33">
        <v>55</v>
      </c>
      <c r="J17" s="33">
        <f t="shared" si="2"/>
        <v>165</v>
      </c>
      <c r="K17" s="33">
        <v>26</v>
      </c>
      <c r="L17" s="33">
        <v>31</v>
      </c>
      <c r="M17" s="33">
        <v>108</v>
      </c>
      <c r="N17" s="36"/>
    </row>
    <row r="18" spans="1:14" s="6" customFormat="1" ht="20.25" customHeight="1">
      <c r="A18" s="32" t="s">
        <v>22</v>
      </c>
      <c r="B18" s="33">
        <f t="shared" si="1"/>
        <v>42</v>
      </c>
      <c r="C18" s="33">
        <v>9</v>
      </c>
      <c r="D18" s="33">
        <v>33</v>
      </c>
      <c r="E18" s="33">
        <v>0</v>
      </c>
      <c r="F18" s="33">
        <f t="shared" si="3"/>
        <v>516</v>
      </c>
      <c r="G18" s="33">
        <v>299</v>
      </c>
      <c r="H18" s="33">
        <v>156</v>
      </c>
      <c r="I18" s="33">
        <v>61</v>
      </c>
      <c r="J18" s="33">
        <f t="shared" si="2"/>
        <v>584</v>
      </c>
      <c r="K18" s="33">
        <v>253</v>
      </c>
      <c r="L18" s="33">
        <v>94</v>
      </c>
      <c r="M18" s="33">
        <v>237</v>
      </c>
      <c r="N18" s="36"/>
    </row>
    <row r="19" spans="1:14" s="6" customFormat="1" ht="20.25" customHeight="1">
      <c r="A19" s="32" t="s">
        <v>23</v>
      </c>
      <c r="B19" s="33">
        <f t="shared" si="1"/>
        <v>0</v>
      </c>
      <c r="C19" s="33">
        <v>0</v>
      </c>
      <c r="D19" s="33">
        <v>0</v>
      </c>
      <c r="E19" s="33">
        <v>0</v>
      </c>
      <c r="F19" s="33">
        <f t="shared" si="3"/>
        <v>237</v>
      </c>
      <c r="G19" s="33">
        <v>45</v>
      </c>
      <c r="H19" s="33">
        <v>192</v>
      </c>
      <c r="I19" s="33">
        <v>0</v>
      </c>
      <c r="J19" s="33">
        <f t="shared" si="2"/>
        <v>236</v>
      </c>
      <c r="K19" s="33">
        <v>203</v>
      </c>
      <c r="L19" s="33">
        <v>33</v>
      </c>
      <c r="M19" s="33">
        <v>0</v>
      </c>
      <c r="N19" s="36"/>
    </row>
    <row r="20" spans="1:14" s="6" customFormat="1" ht="20.25" customHeight="1">
      <c r="A20" s="32" t="s">
        <v>24</v>
      </c>
      <c r="B20" s="33">
        <f t="shared" si="1"/>
        <v>18</v>
      </c>
      <c r="C20" s="33">
        <v>4</v>
      </c>
      <c r="D20" s="33">
        <v>14</v>
      </c>
      <c r="E20" s="33">
        <v>0</v>
      </c>
      <c r="F20" s="33">
        <f t="shared" si="3"/>
        <v>175</v>
      </c>
      <c r="G20" s="33">
        <v>38</v>
      </c>
      <c r="H20" s="33">
        <v>137</v>
      </c>
      <c r="I20" s="33">
        <v>0</v>
      </c>
      <c r="J20" s="33">
        <f t="shared" si="2"/>
        <v>168</v>
      </c>
      <c r="K20" s="33">
        <v>136</v>
      </c>
      <c r="L20" s="33">
        <v>32</v>
      </c>
      <c r="M20" s="33">
        <v>0</v>
      </c>
      <c r="N20" s="36"/>
    </row>
    <row r="21" spans="1:14" s="6" customFormat="1" ht="20.25" customHeight="1">
      <c r="A21" s="32" t="s">
        <v>25</v>
      </c>
      <c r="B21" s="33">
        <f t="shared" si="1"/>
        <v>30</v>
      </c>
      <c r="C21" s="33">
        <v>26</v>
      </c>
      <c r="D21" s="33">
        <v>4</v>
      </c>
      <c r="E21" s="33">
        <v>0</v>
      </c>
      <c r="F21" s="33">
        <f t="shared" si="3"/>
        <v>313</v>
      </c>
      <c r="G21" s="33">
        <v>138</v>
      </c>
      <c r="H21" s="33">
        <v>175</v>
      </c>
      <c r="I21" s="33">
        <v>0</v>
      </c>
      <c r="J21" s="33">
        <f t="shared" si="2"/>
        <v>312</v>
      </c>
      <c r="K21" s="33">
        <v>178</v>
      </c>
      <c r="L21" s="33">
        <v>134</v>
      </c>
      <c r="M21" s="33">
        <v>0</v>
      </c>
      <c r="N21" s="36"/>
    </row>
    <row r="22" spans="1:14" s="6" customFormat="1" ht="20.25" customHeight="1">
      <c r="A22" s="5"/>
      <c r="B22" s="37"/>
      <c r="C22" s="5"/>
      <c r="D22" s="37"/>
      <c r="E22" s="37"/>
      <c r="F22" s="5"/>
      <c r="G22" s="37"/>
      <c r="H22" s="5"/>
      <c r="I22" s="37"/>
      <c r="J22" s="37"/>
      <c r="K22" s="37"/>
      <c r="L22" s="37"/>
      <c r="M22" s="5"/>
      <c r="N22" s="36"/>
    </row>
    <row r="23" spans="1:13" ht="20.25" customHeight="1">
      <c r="A23" s="31" t="s">
        <v>26</v>
      </c>
      <c r="B23" s="25">
        <f>SUM(B24)</f>
        <v>0</v>
      </c>
      <c r="C23" s="25">
        <v>0</v>
      </c>
      <c r="D23" s="25">
        <v>0</v>
      </c>
      <c r="E23" s="25">
        <v>0</v>
      </c>
      <c r="F23" s="25">
        <f>SUM(F24)</f>
        <v>0</v>
      </c>
      <c r="G23" s="25">
        <v>0</v>
      </c>
      <c r="H23" s="25">
        <v>0</v>
      </c>
      <c r="I23" s="25">
        <v>0</v>
      </c>
      <c r="J23" s="25">
        <f>SUM(J24)</f>
        <v>0</v>
      </c>
      <c r="K23" s="25">
        <v>0</v>
      </c>
      <c r="L23" s="25">
        <v>0</v>
      </c>
      <c r="M23" s="25">
        <v>0</v>
      </c>
    </row>
    <row r="24" spans="1:14" s="6" customFormat="1" ht="20.25" customHeight="1">
      <c r="A24" s="32" t="s">
        <v>248</v>
      </c>
      <c r="B24" s="33" t="s">
        <v>249</v>
      </c>
      <c r="C24" s="33" t="s">
        <v>249</v>
      </c>
      <c r="D24" s="33" t="s">
        <v>249</v>
      </c>
      <c r="E24" s="33" t="s">
        <v>249</v>
      </c>
      <c r="F24" s="33" t="s">
        <v>249</v>
      </c>
      <c r="G24" s="33" t="s">
        <v>249</v>
      </c>
      <c r="H24" s="33" t="s">
        <v>249</v>
      </c>
      <c r="I24" s="33" t="s">
        <v>249</v>
      </c>
      <c r="J24" s="33" t="s">
        <v>249</v>
      </c>
      <c r="K24" s="33" t="s">
        <v>249</v>
      </c>
      <c r="L24" s="33" t="s">
        <v>249</v>
      </c>
      <c r="M24" s="33" t="s">
        <v>249</v>
      </c>
      <c r="N24" s="36"/>
    </row>
    <row r="25" spans="1:14" s="6" customFormat="1" ht="20.25" customHeight="1">
      <c r="A25" s="3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/>
    </row>
    <row r="26" spans="1:14" s="6" customFormat="1" ht="20.25" customHeight="1">
      <c r="A26" s="31" t="s">
        <v>28</v>
      </c>
      <c r="B26" s="25">
        <f>SUM(B27:B30)</f>
        <v>37</v>
      </c>
      <c r="C26" s="25">
        <v>11</v>
      </c>
      <c r="D26" s="25">
        <v>26</v>
      </c>
      <c r="E26" s="25">
        <v>0</v>
      </c>
      <c r="F26" s="25">
        <f>SUM(F27:F30)</f>
        <v>4202</v>
      </c>
      <c r="G26" s="25">
        <v>1027</v>
      </c>
      <c r="H26" s="25">
        <v>2832</v>
      </c>
      <c r="I26" s="25">
        <v>343</v>
      </c>
      <c r="J26" s="25">
        <f>SUM(J27:J30)</f>
        <v>3373</v>
      </c>
      <c r="K26" s="25">
        <v>2491</v>
      </c>
      <c r="L26" s="25">
        <v>549</v>
      </c>
      <c r="M26" s="25">
        <v>333</v>
      </c>
      <c r="N26" s="36"/>
    </row>
    <row r="27" spans="1:14" s="6" customFormat="1" ht="20.25" customHeight="1">
      <c r="A27" s="32" t="s">
        <v>29</v>
      </c>
      <c r="B27" s="33">
        <f>SUM(C27:E27)</f>
        <v>6</v>
      </c>
      <c r="C27" s="33">
        <v>4</v>
      </c>
      <c r="D27" s="33">
        <v>2</v>
      </c>
      <c r="E27" s="33">
        <v>0</v>
      </c>
      <c r="F27" s="33">
        <f>SUM(G27:I27)</f>
        <v>2372</v>
      </c>
      <c r="G27" s="33">
        <v>218</v>
      </c>
      <c r="H27" s="33">
        <v>1813</v>
      </c>
      <c r="I27" s="33">
        <v>341</v>
      </c>
      <c r="J27" s="33">
        <f>SUM(K27:M27)</f>
        <v>2366</v>
      </c>
      <c r="K27" s="33">
        <v>1734</v>
      </c>
      <c r="L27" s="33">
        <v>299</v>
      </c>
      <c r="M27" s="33">
        <v>333</v>
      </c>
      <c r="N27" s="36"/>
    </row>
    <row r="28" spans="1:14" s="6" customFormat="1" ht="20.25" customHeight="1">
      <c r="A28" s="32" t="s">
        <v>30</v>
      </c>
      <c r="B28" s="33">
        <f>SUM(C28:E28)</f>
        <v>0</v>
      </c>
      <c r="C28" s="33">
        <v>0</v>
      </c>
      <c r="D28" s="33">
        <v>0</v>
      </c>
      <c r="E28" s="33">
        <v>0</v>
      </c>
      <c r="F28" s="33">
        <f>SUM(G28:I28)</f>
        <v>1263</v>
      </c>
      <c r="G28" s="33">
        <v>708</v>
      </c>
      <c r="H28" s="33">
        <v>555</v>
      </c>
      <c r="I28" s="33">
        <v>0</v>
      </c>
      <c r="J28" s="33">
        <f>SUM(K28:M28)</f>
        <v>452</v>
      </c>
      <c r="K28" s="33">
        <v>381</v>
      </c>
      <c r="L28" s="33">
        <v>71</v>
      </c>
      <c r="M28" s="33">
        <v>0</v>
      </c>
      <c r="N28" s="36"/>
    </row>
    <row r="29" spans="1:14" s="6" customFormat="1" ht="20.25" customHeight="1">
      <c r="A29" s="32" t="s">
        <v>31</v>
      </c>
      <c r="B29" s="33">
        <f>SUM(C29:E29)</f>
        <v>0</v>
      </c>
      <c r="C29" s="33">
        <v>0</v>
      </c>
      <c r="D29" s="33">
        <v>0</v>
      </c>
      <c r="E29" s="33">
        <v>0</v>
      </c>
      <c r="F29" s="33">
        <f>SUM(G29:I29)</f>
        <v>536</v>
      </c>
      <c r="G29" s="33">
        <v>92</v>
      </c>
      <c r="H29" s="33">
        <v>442</v>
      </c>
      <c r="I29" s="33">
        <v>2</v>
      </c>
      <c r="J29" s="33">
        <f>SUM(K29:M29)</f>
        <v>524</v>
      </c>
      <c r="K29" s="33">
        <v>354</v>
      </c>
      <c r="L29" s="33">
        <v>170</v>
      </c>
      <c r="M29" s="33">
        <v>0</v>
      </c>
      <c r="N29" s="36"/>
    </row>
    <row r="30" spans="1:14" s="6" customFormat="1" ht="20.25" customHeight="1">
      <c r="A30" s="32" t="s">
        <v>32</v>
      </c>
      <c r="B30" s="33">
        <f>SUM(C30:E30)</f>
        <v>31</v>
      </c>
      <c r="C30" s="33">
        <v>7</v>
      </c>
      <c r="D30" s="33">
        <v>24</v>
      </c>
      <c r="E30" s="33">
        <v>0</v>
      </c>
      <c r="F30" s="33">
        <f>SUM(G30:I30)</f>
        <v>31</v>
      </c>
      <c r="G30" s="33">
        <v>9</v>
      </c>
      <c r="H30" s="33">
        <v>22</v>
      </c>
      <c r="I30" s="33">
        <v>0</v>
      </c>
      <c r="J30" s="33">
        <f>SUM(K30:M30)</f>
        <v>31</v>
      </c>
      <c r="K30" s="33">
        <v>22</v>
      </c>
      <c r="L30" s="33">
        <v>9</v>
      </c>
      <c r="M30" s="33">
        <v>0</v>
      </c>
      <c r="N30" s="36"/>
    </row>
    <row r="31" spans="1:14" s="6" customFormat="1" ht="20.25" customHeight="1">
      <c r="A31" s="39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</row>
    <row r="32" spans="1:14" s="41" customFormat="1" ht="20.25" customHeight="1">
      <c r="A32" s="31" t="s">
        <v>33</v>
      </c>
      <c r="B32" s="25">
        <f>SUM(B33:B37)</f>
        <v>217</v>
      </c>
      <c r="C32" s="25">
        <v>26</v>
      </c>
      <c r="D32" s="25">
        <v>191</v>
      </c>
      <c r="E32" s="25">
        <v>0</v>
      </c>
      <c r="F32" s="25">
        <f>SUM(F33:F37)</f>
        <v>3715</v>
      </c>
      <c r="G32" s="25">
        <v>672</v>
      </c>
      <c r="H32" s="25">
        <v>3043</v>
      </c>
      <c r="I32" s="25">
        <v>0</v>
      </c>
      <c r="J32" s="25">
        <f>SUM(J33:J37)</f>
        <v>3694</v>
      </c>
      <c r="K32" s="25">
        <v>2961</v>
      </c>
      <c r="L32" s="25">
        <v>732</v>
      </c>
      <c r="M32" s="25">
        <v>1</v>
      </c>
      <c r="N32" s="101"/>
    </row>
    <row r="33" spans="1:14" s="41" customFormat="1" ht="20.25" customHeight="1">
      <c r="A33" s="42" t="s">
        <v>34</v>
      </c>
      <c r="B33" s="33">
        <f>SUM(C33:E33)</f>
        <v>0</v>
      </c>
      <c r="C33" s="33">
        <v>0</v>
      </c>
      <c r="D33" s="33">
        <v>0</v>
      </c>
      <c r="E33" s="33">
        <v>0</v>
      </c>
      <c r="F33" s="33">
        <f>SUM(G33:I33)</f>
        <v>2945</v>
      </c>
      <c r="G33" s="33">
        <v>513</v>
      </c>
      <c r="H33" s="33">
        <v>2432</v>
      </c>
      <c r="I33" s="33">
        <v>0</v>
      </c>
      <c r="J33" s="33">
        <f>SUM(K33:M33)</f>
        <v>2913</v>
      </c>
      <c r="K33" s="33">
        <v>2361</v>
      </c>
      <c r="L33" s="33">
        <v>551</v>
      </c>
      <c r="M33" s="33">
        <v>1</v>
      </c>
      <c r="N33" s="101"/>
    </row>
    <row r="34" spans="1:14" s="41" customFormat="1" ht="20.25" customHeight="1">
      <c r="A34" s="32" t="s">
        <v>35</v>
      </c>
      <c r="B34" s="33">
        <f>SUM(C34:E34)</f>
        <v>40</v>
      </c>
      <c r="C34" s="33">
        <v>2</v>
      </c>
      <c r="D34" s="33">
        <v>38</v>
      </c>
      <c r="E34" s="33">
        <v>0</v>
      </c>
      <c r="F34" s="33">
        <f>SUM(G34:I34)</f>
        <v>205</v>
      </c>
      <c r="G34" s="33">
        <v>56</v>
      </c>
      <c r="H34" s="33">
        <v>149</v>
      </c>
      <c r="I34" s="33">
        <v>0</v>
      </c>
      <c r="J34" s="33">
        <f>SUM(K34:M34)</f>
        <v>223</v>
      </c>
      <c r="K34" s="33">
        <v>179</v>
      </c>
      <c r="L34" s="33">
        <v>44</v>
      </c>
      <c r="M34" s="33">
        <v>0</v>
      </c>
      <c r="N34" s="101"/>
    </row>
    <row r="35" spans="1:14" s="6" customFormat="1" ht="20.25" customHeight="1">
      <c r="A35" s="32" t="s">
        <v>36</v>
      </c>
      <c r="B35" s="33">
        <f>SUM(C35:E35)</f>
        <v>0</v>
      </c>
      <c r="C35" s="33">
        <v>0</v>
      </c>
      <c r="D35" s="33">
        <v>0</v>
      </c>
      <c r="E35" s="33">
        <v>0</v>
      </c>
      <c r="F35" s="33">
        <f>SUM(G35:I35)</f>
        <v>185</v>
      </c>
      <c r="G35" s="33">
        <v>44</v>
      </c>
      <c r="H35" s="33">
        <v>141</v>
      </c>
      <c r="I35" s="33">
        <v>0</v>
      </c>
      <c r="J35" s="33">
        <f>SUM(K35:M35)</f>
        <v>187</v>
      </c>
      <c r="K35" s="33">
        <v>138</v>
      </c>
      <c r="L35" s="33">
        <v>49</v>
      </c>
      <c r="M35" s="33">
        <v>0</v>
      </c>
      <c r="N35" s="36"/>
    </row>
    <row r="36" spans="1:14" s="6" customFormat="1" ht="20.25" customHeight="1">
      <c r="A36" s="32" t="s">
        <v>37</v>
      </c>
      <c r="B36" s="33">
        <f>SUM(C36:E36)</f>
        <v>9</v>
      </c>
      <c r="C36" s="33">
        <v>2</v>
      </c>
      <c r="D36" s="33">
        <v>7</v>
      </c>
      <c r="E36" s="33">
        <v>0</v>
      </c>
      <c r="F36" s="33">
        <f>SUM(G36:I36)</f>
        <v>216</v>
      </c>
      <c r="G36" s="33">
        <v>40</v>
      </c>
      <c r="H36" s="33">
        <v>176</v>
      </c>
      <c r="I36" s="33">
        <v>0</v>
      </c>
      <c r="J36" s="33">
        <f>SUM(K36:M36)</f>
        <v>204</v>
      </c>
      <c r="K36" s="33">
        <v>133</v>
      </c>
      <c r="L36" s="33">
        <v>71</v>
      </c>
      <c r="M36" s="33">
        <v>0</v>
      </c>
      <c r="N36" s="36"/>
    </row>
    <row r="37" spans="1:14" s="6" customFormat="1" ht="20.25" customHeight="1">
      <c r="A37" s="32" t="s">
        <v>38</v>
      </c>
      <c r="B37" s="33">
        <f>SUM(C37:E37)</f>
        <v>168</v>
      </c>
      <c r="C37" s="33">
        <v>22</v>
      </c>
      <c r="D37" s="33">
        <v>146</v>
      </c>
      <c r="E37" s="33">
        <v>0</v>
      </c>
      <c r="F37" s="33">
        <f>SUM(G37:I37)</f>
        <v>164</v>
      </c>
      <c r="G37" s="33">
        <v>19</v>
      </c>
      <c r="H37" s="33">
        <v>145</v>
      </c>
      <c r="I37" s="33">
        <v>0</v>
      </c>
      <c r="J37" s="33">
        <f>SUM(K37:M37)</f>
        <v>167</v>
      </c>
      <c r="K37" s="33">
        <v>150</v>
      </c>
      <c r="L37" s="33">
        <v>17</v>
      </c>
      <c r="M37" s="33">
        <v>0</v>
      </c>
      <c r="N37" s="36"/>
    </row>
    <row r="38" spans="1:14" s="6" customFormat="1" ht="20.25" customHeight="1">
      <c r="A38" s="3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</row>
    <row r="39" spans="1:14" s="6" customFormat="1" ht="20.25" customHeight="1">
      <c r="A39" s="31" t="s">
        <v>39</v>
      </c>
      <c r="B39" s="25">
        <f>SUM(B40:B44)</f>
        <v>1394</v>
      </c>
      <c r="C39" s="25">
        <v>257</v>
      </c>
      <c r="D39" s="25">
        <v>1137</v>
      </c>
      <c r="E39" s="25">
        <v>0</v>
      </c>
      <c r="F39" s="25">
        <f>SUM(F40:F44)</f>
        <v>6032</v>
      </c>
      <c r="G39" s="25">
        <v>1797</v>
      </c>
      <c r="H39" s="25">
        <v>3912</v>
      </c>
      <c r="I39" s="25">
        <v>323</v>
      </c>
      <c r="J39" s="25">
        <f>SUM(J40:J44)</f>
        <v>6390</v>
      </c>
      <c r="K39" s="25">
        <v>4637</v>
      </c>
      <c r="L39" s="25">
        <v>842</v>
      </c>
      <c r="M39" s="25">
        <v>911</v>
      </c>
      <c r="N39" s="36"/>
    </row>
    <row r="40" spans="1:14" s="6" customFormat="1" ht="20.25" customHeight="1">
      <c r="A40" s="32" t="s">
        <v>40</v>
      </c>
      <c r="B40" s="33">
        <f>SUM(C40:E40)</f>
        <v>875</v>
      </c>
      <c r="C40" s="33">
        <v>123</v>
      </c>
      <c r="D40" s="33">
        <v>752</v>
      </c>
      <c r="E40" s="33">
        <v>0</v>
      </c>
      <c r="F40" s="33">
        <f>SUM(G40:I40)</f>
        <v>878</v>
      </c>
      <c r="G40" s="33">
        <v>435</v>
      </c>
      <c r="H40" s="33">
        <v>443</v>
      </c>
      <c r="I40" s="33">
        <v>0</v>
      </c>
      <c r="J40" s="33">
        <f>SUM(K40:M40)</f>
        <v>883</v>
      </c>
      <c r="K40" s="33">
        <v>690</v>
      </c>
      <c r="L40" s="33">
        <v>193</v>
      </c>
      <c r="M40" s="33">
        <v>0</v>
      </c>
      <c r="N40" s="36"/>
    </row>
    <row r="41" spans="1:14" s="6" customFormat="1" ht="20.25" customHeight="1">
      <c r="A41" s="32" t="s">
        <v>41</v>
      </c>
      <c r="B41" s="33">
        <f>SUM(C41:E41)</f>
        <v>0</v>
      </c>
      <c r="C41" s="33">
        <v>0</v>
      </c>
      <c r="D41" s="33">
        <v>0</v>
      </c>
      <c r="E41" s="33">
        <v>0</v>
      </c>
      <c r="F41" s="33">
        <f>SUM(G41:I41)</f>
        <v>4705</v>
      </c>
      <c r="G41" s="33">
        <v>1275</v>
      </c>
      <c r="H41" s="33">
        <v>3107</v>
      </c>
      <c r="I41" s="33">
        <v>323</v>
      </c>
      <c r="J41" s="33">
        <f>SUM(K41:M41)</f>
        <v>4727</v>
      </c>
      <c r="K41" s="33">
        <v>3294</v>
      </c>
      <c r="L41" s="33">
        <v>522</v>
      </c>
      <c r="M41" s="33">
        <v>911</v>
      </c>
      <c r="N41" s="36"/>
    </row>
    <row r="42" spans="1:14" s="6" customFormat="1" ht="20.25" customHeight="1">
      <c r="A42" s="32" t="s">
        <v>42</v>
      </c>
      <c r="B42" s="33">
        <f>SUM(C42:E42)</f>
        <v>147</v>
      </c>
      <c r="C42" s="33">
        <v>29</v>
      </c>
      <c r="D42" s="33">
        <v>118</v>
      </c>
      <c r="E42" s="33">
        <v>0</v>
      </c>
      <c r="F42" s="33">
        <f>SUM(G42:I42)</f>
        <v>55</v>
      </c>
      <c r="G42" s="33">
        <v>23</v>
      </c>
      <c r="H42" s="33">
        <v>32</v>
      </c>
      <c r="I42" s="33">
        <v>0</v>
      </c>
      <c r="J42" s="33">
        <f>SUM(K42:M42)</f>
        <v>193</v>
      </c>
      <c r="K42" s="33">
        <v>151</v>
      </c>
      <c r="L42" s="33">
        <v>42</v>
      </c>
      <c r="M42" s="33">
        <v>0</v>
      </c>
      <c r="N42" s="36"/>
    </row>
    <row r="43" spans="1:14" s="6" customFormat="1" ht="20.25" customHeight="1">
      <c r="A43" s="32" t="s">
        <v>43</v>
      </c>
      <c r="B43" s="33">
        <f>SUM(C43:E43)</f>
        <v>186</v>
      </c>
      <c r="C43" s="33">
        <v>85</v>
      </c>
      <c r="D43" s="33">
        <v>101</v>
      </c>
      <c r="E43" s="33">
        <v>0</v>
      </c>
      <c r="F43" s="33">
        <f>SUM(G43:I43)</f>
        <v>199</v>
      </c>
      <c r="G43" s="33">
        <v>37</v>
      </c>
      <c r="H43" s="33">
        <v>162</v>
      </c>
      <c r="I43" s="33">
        <v>0</v>
      </c>
      <c r="J43" s="33">
        <f>SUM(K43:M43)</f>
        <v>390</v>
      </c>
      <c r="K43" s="33">
        <v>338</v>
      </c>
      <c r="L43" s="33">
        <v>52</v>
      </c>
      <c r="M43" s="33">
        <v>0</v>
      </c>
      <c r="N43" s="36"/>
    </row>
    <row r="44" spans="1:14" s="6" customFormat="1" ht="20.25" customHeight="1">
      <c r="A44" s="32" t="s">
        <v>44</v>
      </c>
      <c r="B44" s="33">
        <f>SUM(C44:E44)</f>
        <v>186</v>
      </c>
      <c r="C44" s="33">
        <v>20</v>
      </c>
      <c r="D44" s="33">
        <v>166</v>
      </c>
      <c r="E44" s="33">
        <v>0</v>
      </c>
      <c r="F44" s="33">
        <f>SUM(G44:I44)</f>
        <v>195</v>
      </c>
      <c r="G44" s="33">
        <v>27</v>
      </c>
      <c r="H44" s="33">
        <v>168</v>
      </c>
      <c r="I44" s="33">
        <v>0</v>
      </c>
      <c r="J44" s="33">
        <f>SUM(K44:M44)</f>
        <v>197</v>
      </c>
      <c r="K44" s="33">
        <v>164</v>
      </c>
      <c r="L44" s="33">
        <v>33</v>
      </c>
      <c r="M44" s="33">
        <v>0</v>
      </c>
      <c r="N44" s="36"/>
    </row>
    <row r="45" spans="1:14" s="6" customFormat="1" ht="20.25" customHeight="1">
      <c r="A45" s="39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</row>
    <row r="46" spans="1:14" s="6" customFormat="1" ht="20.25" customHeight="1">
      <c r="A46" s="31" t="s">
        <v>45</v>
      </c>
      <c r="B46" s="25">
        <f>SUM(B47:B52)</f>
        <v>869</v>
      </c>
      <c r="C46" s="25">
        <v>155</v>
      </c>
      <c r="D46" s="25">
        <v>714</v>
      </c>
      <c r="E46" s="25">
        <v>0</v>
      </c>
      <c r="F46" s="25">
        <f>SUM(F47:F52)</f>
        <v>1917</v>
      </c>
      <c r="G46" s="25">
        <v>438</v>
      </c>
      <c r="H46" s="25">
        <v>1474</v>
      </c>
      <c r="I46" s="25">
        <v>5</v>
      </c>
      <c r="J46" s="25">
        <f>SUM(J47:J52)</f>
        <v>1911</v>
      </c>
      <c r="K46" s="25">
        <v>1338</v>
      </c>
      <c r="L46" s="25">
        <v>559</v>
      </c>
      <c r="M46" s="25">
        <v>14</v>
      </c>
      <c r="N46" s="36"/>
    </row>
    <row r="47" spans="1:14" s="6" customFormat="1" ht="20.25" customHeight="1">
      <c r="A47" s="32" t="s">
        <v>46</v>
      </c>
      <c r="B47" s="33">
        <f aca="true" t="shared" si="4" ref="B47:B52">SUM(C47:E47)</f>
        <v>182</v>
      </c>
      <c r="C47" s="33">
        <v>36</v>
      </c>
      <c r="D47" s="33">
        <v>146</v>
      </c>
      <c r="E47" s="33">
        <v>0</v>
      </c>
      <c r="F47" s="33">
        <f aca="true" t="shared" si="5" ref="F47:F52">SUM(G47:I47)</f>
        <v>937</v>
      </c>
      <c r="G47" s="33">
        <v>203</v>
      </c>
      <c r="H47" s="33">
        <v>734</v>
      </c>
      <c r="I47" s="33">
        <v>0</v>
      </c>
      <c r="J47" s="33">
        <f aca="true" t="shared" si="6" ref="J47:J52">SUM(K47:M47)</f>
        <v>962</v>
      </c>
      <c r="K47" s="33">
        <v>702</v>
      </c>
      <c r="L47" s="33">
        <v>260</v>
      </c>
      <c r="M47" s="33">
        <v>0</v>
      </c>
      <c r="N47" s="36"/>
    </row>
    <row r="48" spans="1:14" s="6" customFormat="1" ht="20.25" customHeight="1">
      <c r="A48" s="32" t="s">
        <v>47</v>
      </c>
      <c r="B48" s="33">
        <f t="shared" si="4"/>
        <v>364</v>
      </c>
      <c r="C48" s="33">
        <v>58</v>
      </c>
      <c r="D48" s="33">
        <v>306</v>
      </c>
      <c r="E48" s="33">
        <v>0</v>
      </c>
      <c r="F48" s="33">
        <f t="shared" si="5"/>
        <v>364</v>
      </c>
      <c r="G48" s="33">
        <v>109</v>
      </c>
      <c r="H48" s="33">
        <v>255</v>
      </c>
      <c r="I48" s="33">
        <v>0</v>
      </c>
      <c r="J48" s="33">
        <f t="shared" si="6"/>
        <v>364</v>
      </c>
      <c r="K48" s="33">
        <v>217</v>
      </c>
      <c r="L48" s="33">
        <v>147</v>
      </c>
      <c r="M48" s="33">
        <v>0</v>
      </c>
      <c r="N48" s="36"/>
    </row>
    <row r="49" spans="1:14" s="6" customFormat="1" ht="20.25" customHeight="1">
      <c r="A49" s="32" t="s">
        <v>48</v>
      </c>
      <c r="B49" s="33">
        <f t="shared" si="4"/>
        <v>68</v>
      </c>
      <c r="C49" s="33">
        <v>18</v>
      </c>
      <c r="D49" s="33">
        <v>50</v>
      </c>
      <c r="E49" s="33">
        <v>0</v>
      </c>
      <c r="F49" s="33">
        <f t="shared" si="5"/>
        <v>68</v>
      </c>
      <c r="G49" s="33">
        <v>18</v>
      </c>
      <c r="H49" s="33">
        <v>50</v>
      </c>
      <c r="I49" s="33">
        <v>0</v>
      </c>
      <c r="J49" s="33">
        <f t="shared" si="6"/>
        <v>69</v>
      </c>
      <c r="K49" s="33">
        <v>44</v>
      </c>
      <c r="L49" s="33">
        <v>25</v>
      </c>
      <c r="M49" s="33">
        <v>0</v>
      </c>
      <c r="N49" s="36"/>
    </row>
    <row r="50" spans="1:14" s="6" customFormat="1" ht="20.25" customHeight="1">
      <c r="A50" s="32" t="s">
        <v>49</v>
      </c>
      <c r="B50" s="33">
        <f t="shared" si="4"/>
        <v>34</v>
      </c>
      <c r="C50" s="33">
        <v>8</v>
      </c>
      <c r="D50" s="33">
        <v>26</v>
      </c>
      <c r="E50" s="33">
        <v>0</v>
      </c>
      <c r="F50" s="33">
        <f t="shared" si="5"/>
        <v>107</v>
      </c>
      <c r="G50" s="33">
        <v>25</v>
      </c>
      <c r="H50" s="33">
        <v>82</v>
      </c>
      <c r="I50" s="33">
        <v>0</v>
      </c>
      <c r="J50" s="33">
        <f t="shared" si="6"/>
        <v>84</v>
      </c>
      <c r="K50" s="33">
        <v>65</v>
      </c>
      <c r="L50" s="33">
        <v>18</v>
      </c>
      <c r="M50" s="33">
        <v>1</v>
      </c>
      <c r="N50" s="36"/>
    </row>
    <row r="51" spans="1:14" s="6" customFormat="1" ht="20.25" customHeight="1">
      <c r="A51" s="32" t="s">
        <v>50</v>
      </c>
      <c r="B51" s="33">
        <f t="shared" si="4"/>
        <v>175</v>
      </c>
      <c r="C51" s="33">
        <v>23</v>
      </c>
      <c r="D51" s="33">
        <v>152</v>
      </c>
      <c r="E51" s="33">
        <v>0</v>
      </c>
      <c r="F51" s="33">
        <f t="shared" si="5"/>
        <v>173</v>
      </c>
      <c r="G51" s="33">
        <v>22</v>
      </c>
      <c r="H51" s="33">
        <v>151</v>
      </c>
      <c r="I51" s="33">
        <v>0</v>
      </c>
      <c r="J51" s="33">
        <f t="shared" si="6"/>
        <v>139</v>
      </c>
      <c r="K51" s="33">
        <v>102</v>
      </c>
      <c r="L51" s="33">
        <v>37</v>
      </c>
      <c r="M51" s="33">
        <v>0</v>
      </c>
      <c r="N51" s="36"/>
    </row>
    <row r="52" spans="1:14" s="6" customFormat="1" ht="20.25" customHeight="1">
      <c r="A52" s="32" t="s">
        <v>51</v>
      </c>
      <c r="B52" s="33">
        <f t="shared" si="4"/>
        <v>46</v>
      </c>
      <c r="C52" s="33">
        <v>12</v>
      </c>
      <c r="D52" s="33">
        <v>34</v>
      </c>
      <c r="E52" s="33">
        <v>0</v>
      </c>
      <c r="F52" s="33">
        <f t="shared" si="5"/>
        <v>268</v>
      </c>
      <c r="G52" s="33">
        <v>61</v>
      </c>
      <c r="H52" s="33">
        <v>202</v>
      </c>
      <c r="I52" s="33">
        <v>5</v>
      </c>
      <c r="J52" s="33">
        <f t="shared" si="6"/>
        <v>293</v>
      </c>
      <c r="K52" s="33">
        <v>208</v>
      </c>
      <c r="L52" s="33">
        <v>72</v>
      </c>
      <c r="M52" s="33">
        <v>13</v>
      </c>
      <c r="N52" s="36"/>
    </row>
    <row r="53" spans="1:14" s="6" customFormat="1" ht="20.25" customHeight="1">
      <c r="A53" s="39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6"/>
    </row>
    <row r="54" spans="1:14" s="6" customFormat="1" ht="20.25" customHeight="1">
      <c r="A54" s="31" t="s">
        <v>52</v>
      </c>
      <c r="B54" s="25">
        <f>SUM(B55:B61)</f>
        <v>468</v>
      </c>
      <c r="C54" s="25">
        <v>69</v>
      </c>
      <c r="D54" s="25">
        <v>394</v>
      </c>
      <c r="E54" s="25">
        <v>5</v>
      </c>
      <c r="F54" s="25">
        <f>SUM(F55:F61)</f>
        <v>3078</v>
      </c>
      <c r="G54" s="25">
        <v>412</v>
      </c>
      <c r="H54" s="25">
        <v>2646</v>
      </c>
      <c r="I54" s="25">
        <v>20</v>
      </c>
      <c r="J54" s="25">
        <f>SUM(J55:J61)</f>
        <v>3054</v>
      </c>
      <c r="K54" s="25">
        <v>2609</v>
      </c>
      <c r="L54" s="25">
        <v>381</v>
      </c>
      <c r="M54" s="25">
        <v>64</v>
      </c>
      <c r="N54" s="36"/>
    </row>
    <row r="55" spans="1:14" s="6" customFormat="1" ht="20.25" customHeight="1">
      <c r="A55" s="32" t="s">
        <v>53</v>
      </c>
      <c r="B55" s="33">
        <f aca="true" t="shared" si="7" ref="B55:B61">SUM(C55:E55)</f>
        <v>18</v>
      </c>
      <c r="C55" s="33">
        <v>2</v>
      </c>
      <c r="D55" s="33">
        <v>11</v>
      </c>
      <c r="E55" s="33">
        <v>5</v>
      </c>
      <c r="F55" s="33">
        <f aca="true" t="shared" si="8" ref="F55:F61">SUM(G55:I55)</f>
        <v>1797</v>
      </c>
      <c r="G55" s="33">
        <v>200</v>
      </c>
      <c r="H55" s="33">
        <v>1593</v>
      </c>
      <c r="I55" s="33">
        <v>4</v>
      </c>
      <c r="J55" s="33">
        <f aca="true" t="shared" si="9" ref="J55:J61">SUM(K55:M55)</f>
        <v>1803</v>
      </c>
      <c r="K55" s="33">
        <v>1604</v>
      </c>
      <c r="L55" s="33">
        <v>196</v>
      </c>
      <c r="M55" s="33">
        <v>3</v>
      </c>
      <c r="N55" s="36"/>
    </row>
    <row r="56" spans="1:14" s="6" customFormat="1" ht="20.25" customHeight="1">
      <c r="A56" s="32" t="s">
        <v>54</v>
      </c>
      <c r="B56" s="33">
        <f t="shared" si="7"/>
        <v>144</v>
      </c>
      <c r="C56" s="33">
        <v>23</v>
      </c>
      <c r="D56" s="33">
        <v>121</v>
      </c>
      <c r="E56" s="33">
        <v>0</v>
      </c>
      <c r="F56" s="33">
        <f t="shared" si="8"/>
        <v>144</v>
      </c>
      <c r="G56" s="33">
        <v>23</v>
      </c>
      <c r="H56" s="33">
        <v>121</v>
      </c>
      <c r="I56" s="33">
        <v>0</v>
      </c>
      <c r="J56" s="33">
        <f t="shared" si="9"/>
        <v>146</v>
      </c>
      <c r="K56" s="33">
        <v>123</v>
      </c>
      <c r="L56" s="33">
        <v>23</v>
      </c>
      <c r="M56" s="33">
        <v>0</v>
      </c>
      <c r="N56" s="36"/>
    </row>
    <row r="57" spans="1:14" s="6" customFormat="1" ht="20.25" customHeight="1">
      <c r="A57" s="32" t="s">
        <v>55</v>
      </c>
      <c r="B57" s="33">
        <f t="shared" si="7"/>
        <v>175</v>
      </c>
      <c r="C57" s="33">
        <v>30</v>
      </c>
      <c r="D57" s="33">
        <v>145</v>
      </c>
      <c r="E57" s="33">
        <v>0</v>
      </c>
      <c r="F57" s="33">
        <f t="shared" si="8"/>
        <v>557</v>
      </c>
      <c r="G57" s="33">
        <v>104</v>
      </c>
      <c r="H57" s="33">
        <v>453</v>
      </c>
      <c r="I57" s="33">
        <v>0</v>
      </c>
      <c r="J57" s="33">
        <f t="shared" si="9"/>
        <v>557</v>
      </c>
      <c r="K57" s="33">
        <v>453</v>
      </c>
      <c r="L57" s="33">
        <v>104</v>
      </c>
      <c r="M57" s="33">
        <v>0</v>
      </c>
      <c r="N57" s="36"/>
    </row>
    <row r="58" spans="1:14" s="6" customFormat="1" ht="20.25" customHeight="1">
      <c r="A58" s="32" t="s">
        <v>56</v>
      </c>
      <c r="B58" s="33">
        <f t="shared" si="7"/>
        <v>23</v>
      </c>
      <c r="C58" s="33">
        <v>1</v>
      </c>
      <c r="D58" s="33">
        <v>22</v>
      </c>
      <c r="E58" s="33">
        <v>0</v>
      </c>
      <c r="F58" s="33">
        <f t="shared" si="8"/>
        <v>23</v>
      </c>
      <c r="G58" s="33">
        <v>1</v>
      </c>
      <c r="H58" s="33">
        <v>22</v>
      </c>
      <c r="I58" s="33">
        <v>0</v>
      </c>
      <c r="J58" s="33">
        <f t="shared" si="9"/>
        <v>2</v>
      </c>
      <c r="K58" s="33">
        <v>0</v>
      </c>
      <c r="L58" s="33">
        <v>2</v>
      </c>
      <c r="M58" s="33">
        <v>0</v>
      </c>
      <c r="N58" s="36"/>
    </row>
    <row r="59" spans="1:13" ht="20.25" customHeight="1">
      <c r="A59" s="32" t="s">
        <v>57</v>
      </c>
      <c r="B59" s="33">
        <f t="shared" si="7"/>
        <v>82</v>
      </c>
      <c r="C59" s="33">
        <v>5</v>
      </c>
      <c r="D59" s="33">
        <v>77</v>
      </c>
      <c r="E59" s="33">
        <v>0</v>
      </c>
      <c r="F59" s="33">
        <f t="shared" si="8"/>
        <v>420</v>
      </c>
      <c r="G59" s="33">
        <v>68</v>
      </c>
      <c r="H59" s="33">
        <v>340</v>
      </c>
      <c r="I59" s="33">
        <v>12</v>
      </c>
      <c r="J59" s="33">
        <f t="shared" si="9"/>
        <v>411</v>
      </c>
      <c r="K59" s="33">
        <v>312</v>
      </c>
      <c r="L59" s="33">
        <v>42</v>
      </c>
      <c r="M59" s="33">
        <v>57</v>
      </c>
    </row>
    <row r="60" spans="1:13" ht="20.25" customHeight="1">
      <c r="A60" s="32" t="s">
        <v>58</v>
      </c>
      <c r="B60" s="33">
        <f t="shared" si="7"/>
        <v>25</v>
      </c>
      <c r="C60" s="33">
        <v>8</v>
      </c>
      <c r="D60" s="33">
        <v>17</v>
      </c>
      <c r="E60" s="33">
        <v>0</v>
      </c>
      <c r="F60" s="33">
        <f t="shared" si="8"/>
        <v>25</v>
      </c>
      <c r="G60" s="33">
        <v>7</v>
      </c>
      <c r="H60" s="33">
        <v>18</v>
      </c>
      <c r="I60" s="33">
        <v>0</v>
      </c>
      <c r="J60" s="33">
        <f t="shared" si="9"/>
        <v>20</v>
      </c>
      <c r="K60" s="33">
        <v>15</v>
      </c>
      <c r="L60" s="33">
        <v>5</v>
      </c>
      <c r="M60" s="33">
        <v>0</v>
      </c>
    </row>
    <row r="61" spans="1:14" s="6" customFormat="1" ht="20.25" customHeight="1">
      <c r="A61" s="32" t="s">
        <v>59</v>
      </c>
      <c r="B61" s="33">
        <f t="shared" si="7"/>
        <v>1</v>
      </c>
      <c r="C61" s="33">
        <v>0</v>
      </c>
      <c r="D61" s="33">
        <v>1</v>
      </c>
      <c r="E61" s="33">
        <v>0</v>
      </c>
      <c r="F61" s="33">
        <f t="shared" si="8"/>
        <v>112</v>
      </c>
      <c r="G61" s="33">
        <v>9</v>
      </c>
      <c r="H61" s="33">
        <v>99</v>
      </c>
      <c r="I61" s="33">
        <v>4</v>
      </c>
      <c r="J61" s="33">
        <f t="shared" si="9"/>
        <v>115</v>
      </c>
      <c r="K61" s="33">
        <v>102</v>
      </c>
      <c r="L61" s="33">
        <v>9</v>
      </c>
      <c r="M61" s="33">
        <v>4</v>
      </c>
      <c r="N61" s="36"/>
    </row>
    <row r="62" spans="1:14" s="6" customFormat="1" ht="20.25" customHeight="1">
      <c r="A62" s="3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6"/>
    </row>
    <row r="63" spans="1:14" s="6" customFormat="1" ht="20.25" customHeight="1">
      <c r="A63" s="31" t="s">
        <v>60</v>
      </c>
      <c r="B63" s="25">
        <f>SUM(B64:B69)</f>
        <v>1395</v>
      </c>
      <c r="C63" s="25">
        <v>407</v>
      </c>
      <c r="D63" s="25">
        <v>987</v>
      </c>
      <c r="E63" s="25">
        <v>1</v>
      </c>
      <c r="F63" s="25">
        <f>SUM(F64:F69)</f>
        <v>5252</v>
      </c>
      <c r="G63" s="25">
        <v>1480</v>
      </c>
      <c r="H63" s="25">
        <v>3746</v>
      </c>
      <c r="I63" s="25">
        <v>26</v>
      </c>
      <c r="J63" s="25">
        <f>SUM(J64:J69)</f>
        <v>5227</v>
      </c>
      <c r="K63" s="25">
        <v>3660</v>
      </c>
      <c r="L63" s="25">
        <v>1479</v>
      </c>
      <c r="M63" s="25">
        <v>88</v>
      </c>
      <c r="N63" s="36"/>
    </row>
    <row r="64" spans="1:14" s="41" customFormat="1" ht="20.25" customHeight="1">
      <c r="A64" s="32" t="s">
        <v>61</v>
      </c>
      <c r="B64" s="33">
        <f aca="true" t="shared" si="10" ref="B64:B69">SUM(C64:E64)</f>
        <v>462</v>
      </c>
      <c r="C64" s="33">
        <v>97</v>
      </c>
      <c r="D64" s="33">
        <v>365</v>
      </c>
      <c r="E64" s="33">
        <v>0</v>
      </c>
      <c r="F64" s="33">
        <f aca="true" t="shared" si="11" ref="F64:F69">SUM(G64:I64)</f>
        <v>1764</v>
      </c>
      <c r="G64" s="33">
        <v>654</v>
      </c>
      <c r="H64" s="33">
        <v>1110</v>
      </c>
      <c r="I64" s="33">
        <v>0</v>
      </c>
      <c r="J64" s="33">
        <f aca="true" t="shared" si="12" ref="J64:J69">SUM(K64:M64)</f>
        <v>1747</v>
      </c>
      <c r="K64" s="33">
        <v>1212</v>
      </c>
      <c r="L64" s="33">
        <v>535</v>
      </c>
      <c r="M64" s="33">
        <v>0</v>
      </c>
      <c r="N64" s="101"/>
    </row>
    <row r="65" spans="1:14" s="6" customFormat="1" ht="20.25" customHeight="1">
      <c r="A65" s="32" t="s">
        <v>62</v>
      </c>
      <c r="B65" s="33">
        <f t="shared" si="10"/>
        <v>120</v>
      </c>
      <c r="C65" s="33">
        <v>108</v>
      </c>
      <c r="D65" s="33">
        <v>12</v>
      </c>
      <c r="E65" s="33">
        <v>0</v>
      </c>
      <c r="F65" s="33">
        <f t="shared" si="11"/>
        <v>908</v>
      </c>
      <c r="G65" s="33">
        <v>463</v>
      </c>
      <c r="H65" s="33">
        <v>445</v>
      </c>
      <c r="I65" s="33">
        <v>0</v>
      </c>
      <c r="J65" s="33">
        <f t="shared" si="12"/>
        <v>916</v>
      </c>
      <c r="K65" s="33">
        <v>458</v>
      </c>
      <c r="L65" s="33">
        <v>458</v>
      </c>
      <c r="M65" s="33">
        <v>0</v>
      </c>
      <c r="N65" s="36"/>
    </row>
    <row r="66" spans="1:14" s="6" customFormat="1" ht="20.25" customHeight="1">
      <c r="A66" s="32" t="s">
        <v>63</v>
      </c>
      <c r="B66" s="33">
        <f t="shared" si="10"/>
        <v>42</v>
      </c>
      <c r="C66" s="33">
        <v>6</v>
      </c>
      <c r="D66" s="33">
        <v>35</v>
      </c>
      <c r="E66" s="33">
        <v>1</v>
      </c>
      <c r="F66" s="33">
        <f t="shared" si="11"/>
        <v>311</v>
      </c>
      <c r="G66" s="33">
        <v>51</v>
      </c>
      <c r="H66" s="33">
        <v>260</v>
      </c>
      <c r="I66" s="33">
        <v>0</v>
      </c>
      <c r="J66" s="33">
        <f t="shared" si="12"/>
        <v>263</v>
      </c>
      <c r="K66" s="33">
        <v>161</v>
      </c>
      <c r="L66" s="33">
        <v>101</v>
      </c>
      <c r="M66" s="33">
        <v>1</v>
      </c>
      <c r="N66" s="36"/>
    </row>
    <row r="67" spans="1:14" s="6" customFormat="1" ht="20.25" customHeight="1">
      <c r="A67" s="32" t="s">
        <v>64</v>
      </c>
      <c r="B67" s="33">
        <f t="shared" si="10"/>
        <v>0</v>
      </c>
      <c r="C67" s="33">
        <v>0</v>
      </c>
      <c r="D67" s="33">
        <v>0</v>
      </c>
      <c r="E67" s="33">
        <v>0</v>
      </c>
      <c r="F67" s="33">
        <f t="shared" si="11"/>
        <v>92</v>
      </c>
      <c r="G67" s="33">
        <v>23</v>
      </c>
      <c r="H67" s="33">
        <v>69</v>
      </c>
      <c r="I67" s="33">
        <v>0</v>
      </c>
      <c r="J67" s="33">
        <f t="shared" si="12"/>
        <v>92</v>
      </c>
      <c r="K67" s="33">
        <v>48</v>
      </c>
      <c r="L67" s="33">
        <v>44</v>
      </c>
      <c r="M67" s="33">
        <v>0</v>
      </c>
      <c r="N67" s="36"/>
    </row>
    <row r="68" spans="1:14" s="6" customFormat="1" ht="20.25" customHeight="1">
      <c r="A68" s="32" t="s">
        <v>65</v>
      </c>
      <c r="B68" s="33">
        <f t="shared" si="10"/>
        <v>0</v>
      </c>
      <c r="C68" s="33">
        <v>0</v>
      </c>
      <c r="D68" s="33">
        <v>0</v>
      </c>
      <c r="E68" s="33">
        <v>0</v>
      </c>
      <c r="F68" s="33">
        <f t="shared" si="11"/>
        <v>1525</v>
      </c>
      <c r="G68" s="33">
        <v>196</v>
      </c>
      <c r="H68" s="33">
        <v>1303</v>
      </c>
      <c r="I68" s="33">
        <v>26</v>
      </c>
      <c r="J68" s="33">
        <f t="shared" si="12"/>
        <v>1556</v>
      </c>
      <c r="K68" s="33">
        <v>1288</v>
      </c>
      <c r="L68" s="33">
        <v>181</v>
      </c>
      <c r="M68" s="33">
        <v>87</v>
      </c>
      <c r="N68" s="36"/>
    </row>
    <row r="69" spans="1:13" ht="20.25" customHeight="1">
      <c r="A69" s="32" t="s">
        <v>66</v>
      </c>
      <c r="B69" s="33">
        <f t="shared" si="10"/>
        <v>771</v>
      </c>
      <c r="C69" s="33">
        <v>196</v>
      </c>
      <c r="D69" s="33">
        <v>575</v>
      </c>
      <c r="E69" s="33">
        <v>0</v>
      </c>
      <c r="F69" s="33">
        <f t="shared" si="11"/>
        <v>652</v>
      </c>
      <c r="G69" s="33">
        <v>93</v>
      </c>
      <c r="H69" s="33">
        <v>559</v>
      </c>
      <c r="I69" s="33">
        <v>0</v>
      </c>
      <c r="J69" s="33">
        <f t="shared" si="12"/>
        <v>653</v>
      </c>
      <c r="K69" s="33">
        <v>493</v>
      </c>
      <c r="L69" s="33">
        <v>160</v>
      </c>
      <c r="M69" s="33">
        <v>0</v>
      </c>
    </row>
    <row r="70" spans="1:14" s="6" customFormat="1" ht="20.25" customHeight="1">
      <c r="A70" s="3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6"/>
    </row>
    <row r="71" spans="1:14" s="6" customFormat="1" ht="20.25" customHeight="1">
      <c r="A71" s="31" t="s">
        <v>67</v>
      </c>
      <c r="B71" s="25">
        <f>SUM(B72:B77)</f>
        <v>1029</v>
      </c>
      <c r="C71" s="25">
        <v>292</v>
      </c>
      <c r="D71" s="25">
        <v>736</v>
      </c>
      <c r="E71" s="25">
        <v>1</v>
      </c>
      <c r="F71" s="25">
        <f>SUM(F72:F77)</f>
        <v>2383</v>
      </c>
      <c r="G71" s="25">
        <v>907</v>
      </c>
      <c r="H71" s="25">
        <v>1450</v>
      </c>
      <c r="I71" s="25">
        <v>26</v>
      </c>
      <c r="J71" s="25">
        <f>SUM(J72:J77)</f>
        <v>2405</v>
      </c>
      <c r="K71" s="25">
        <v>1402</v>
      </c>
      <c r="L71" s="25">
        <v>981</v>
      </c>
      <c r="M71" s="25">
        <v>22</v>
      </c>
      <c r="N71" s="36"/>
    </row>
    <row r="72" spans="1:14" s="6" customFormat="1" ht="20.25" customHeight="1">
      <c r="A72" s="32" t="s">
        <v>68</v>
      </c>
      <c r="B72" s="33">
        <f aca="true" t="shared" si="13" ref="B72:B77">SUM(C72:E72)</f>
        <v>20</v>
      </c>
      <c r="C72" s="33">
        <v>8</v>
      </c>
      <c r="D72" s="33">
        <v>12</v>
      </c>
      <c r="E72" s="33">
        <v>0</v>
      </c>
      <c r="F72" s="33">
        <f aca="true" t="shared" si="14" ref="F72:F77">SUM(G72:I72)</f>
        <v>1243</v>
      </c>
      <c r="G72" s="33">
        <v>614</v>
      </c>
      <c r="H72" s="33">
        <v>629</v>
      </c>
      <c r="I72" s="33">
        <v>0</v>
      </c>
      <c r="J72" s="33">
        <f aca="true" t="shared" si="15" ref="J72:J77">SUM(K72:M72)</f>
        <v>1259</v>
      </c>
      <c r="K72" s="33">
        <v>599</v>
      </c>
      <c r="L72" s="33">
        <v>660</v>
      </c>
      <c r="M72" s="33">
        <v>0</v>
      </c>
      <c r="N72" s="36"/>
    </row>
    <row r="73" spans="1:14" s="6" customFormat="1" ht="20.25" customHeight="1">
      <c r="A73" s="5" t="s">
        <v>69</v>
      </c>
      <c r="B73" s="33">
        <f t="shared" si="13"/>
        <v>456</v>
      </c>
      <c r="C73" s="33">
        <v>48</v>
      </c>
      <c r="D73" s="33">
        <v>408</v>
      </c>
      <c r="E73" s="33">
        <v>0</v>
      </c>
      <c r="F73" s="33">
        <f t="shared" si="14"/>
        <v>456</v>
      </c>
      <c r="G73" s="33">
        <v>48</v>
      </c>
      <c r="H73" s="33">
        <v>408</v>
      </c>
      <c r="I73" s="33">
        <v>0</v>
      </c>
      <c r="J73" s="33">
        <f t="shared" si="15"/>
        <v>459</v>
      </c>
      <c r="K73" s="33">
        <v>370</v>
      </c>
      <c r="L73" s="33">
        <v>89</v>
      </c>
      <c r="M73" s="33">
        <v>0</v>
      </c>
      <c r="N73" s="36"/>
    </row>
    <row r="74" spans="1:14" s="6" customFormat="1" ht="20.25" customHeight="1">
      <c r="A74" s="32" t="s">
        <v>70</v>
      </c>
      <c r="B74" s="33">
        <f t="shared" si="13"/>
        <v>146</v>
      </c>
      <c r="C74" s="33">
        <v>21</v>
      </c>
      <c r="D74" s="33">
        <v>125</v>
      </c>
      <c r="E74" s="33">
        <v>0</v>
      </c>
      <c r="F74" s="33">
        <f t="shared" si="14"/>
        <v>180</v>
      </c>
      <c r="G74" s="33">
        <v>28</v>
      </c>
      <c r="H74" s="33">
        <v>151</v>
      </c>
      <c r="I74" s="33">
        <v>1</v>
      </c>
      <c r="J74" s="33">
        <f t="shared" si="15"/>
        <v>186</v>
      </c>
      <c r="K74" s="33">
        <v>160</v>
      </c>
      <c r="L74" s="33">
        <v>26</v>
      </c>
      <c r="M74" s="33">
        <v>0</v>
      </c>
      <c r="N74" s="36"/>
    </row>
    <row r="75" spans="1:14" s="6" customFormat="1" ht="20.25" customHeight="1">
      <c r="A75" s="32" t="s">
        <v>71</v>
      </c>
      <c r="B75" s="33">
        <f t="shared" si="13"/>
        <v>289</v>
      </c>
      <c r="C75" s="33">
        <v>192</v>
      </c>
      <c r="D75" s="33">
        <v>96</v>
      </c>
      <c r="E75" s="33">
        <v>1</v>
      </c>
      <c r="F75" s="33">
        <f t="shared" si="14"/>
        <v>290</v>
      </c>
      <c r="G75" s="33">
        <v>174</v>
      </c>
      <c r="H75" s="33">
        <v>94</v>
      </c>
      <c r="I75" s="33">
        <v>22</v>
      </c>
      <c r="J75" s="33">
        <f t="shared" si="15"/>
        <v>287</v>
      </c>
      <c r="K75" s="33">
        <v>125</v>
      </c>
      <c r="L75" s="33">
        <v>160</v>
      </c>
      <c r="M75" s="33">
        <v>2</v>
      </c>
      <c r="N75" s="36"/>
    </row>
    <row r="76" spans="1:14" s="6" customFormat="1" ht="20.25" customHeight="1">
      <c r="A76" s="32" t="s">
        <v>72</v>
      </c>
      <c r="B76" s="33">
        <f t="shared" si="13"/>
        <v>108</v>
      </c>
      <c r="C76" s="33">
        <v>13</v>
      </c>
      <c r="D76" s="33">
        <v>95</v>
      </c>
      <c r="E76" s="33">
        <v>0</v>
      </c>
      <c r="F76" s="33">
        <f t="shared" si="14"/>
        <v>108</v>
      </c>
      <c r="G76" s="33">
        <v>10</v>
      </c>
      <c r="H76" s="33">
        <v>95</v>
      </c>
      <c r="I76" s="33">
        <v>3</v>
      </c>
      <c r="J76" s="33">
        <f t="shared" si="15"/>
        <v>108</v>
      </c>
      <c r="K76" s="33">
        <v>75</v>
      </c>
      <c r="L76" s="33">
        <v>13</v>
      </c>
      <c r="M76" s="33">
        <v>20</v>
      </c>
      <c r="N76" s="36"/>
    </row>
    <row r="77" spans="1:14" s="6" customFormat="1" ht="20.25" customHeight="1">
      <c r="A77" s="32" t="s">
        <v>73</v>
      </c>
      <c r="B77" s="33">
        <f t="shared" si="13"/>
        <v>10</v>
      </c>
      <c r="C77" s="33">
        <v>10</v>
      </c>
      <c r="D77" s="33">
        <v>0</v>
      </c>
      <c r="E77" s="33">
        <v>0</v>
      </c>
      <c r="F77" s="33">
        <f t="shared" si="14"/>
        <v>106</v>
      </c>
      <c r="G77" s="33">
        <v>33</v>
      </c>
      <c r="H77" s="33">
        <v>73</v>
      </c>
      <c r="I77" s="33">
        <v>0</v>
      </c>
      <c r="J77" s="33">
        <f t="shared" si="15"/>
        <v>106</v>
      </c>
      <c r="K77" s="33">
        <v>73</v>
      </c>
      <c r="L77" s="33">
        <v>33</v>
      </c>
      <c r="M77" s="33">
        <v>0</v>
      </c>
      <c r="N77" s="36"/>
    </row>
    <row r="78" spans="1:14" s="6" customFormat="1" ht="20.25" customHeight="1">
      <c r="A78" s="3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</row>
    <row r="79" spans="1:14" s="6" customFormat="1" ht="20.25" customHeight="1">
      <c r="A79" s="127" t="s">
        <v>9</v>
      </c>
      <c r="B79" s="130" t="s">
        <v>156</v>
      </c>
      <c r="C79" s="122" t="s">
        <v>242</v>
      </c>
      <c r="D79" s="123"/>
      <c r="E79" s="123"/>
      <c r="F79" s="97"/>
      <c r="G79" s="122" t="s">
        <v>185</v>
      </c>
      <c r="H79" s="123"/>
      <c r="I79" s="123"/>
      <c r="J79" s="97"/>
      <c r="K79" s="122" t="s">
        <v>243</v>
      </c>
      <c r="L79" s="123"/>
      <c r="M79" s="123"/>
      <c r="N79" s="36"/>
    </row>
    <row r="80" spans="1:14" s="6" customFormat="1" ht="20.25" customHeight="1">
      <c r="A80" s="128"/>
      <c r="B80" s="131"/>
      <c r="C80" s="120" t="s">
        <v>244</v>
      </c>
      <c r="D80" s="120" t="s">
        <v>245</v>
      </c>
      <c r="E80" s="120" t="s">
        <v>246</v>
      </c>
      <c r="F80" s="57" t="s">
        <v>156</v>
      </c>
      <c r="G80" s="116" t="s">
        <v>244</v>
      </c>
      <c r="H80" s="116" t="s">
        <v>245</v>
      </c>
      <c r="I80" s="116" t="s">
        <v>246</v>
      </c>
      <c r="J80" s="57" t="s">
        <v>156</v>
      </c>
      <c r="K80" s="116" t="s">
        <v>244</v>
      </c>
      <c r="L80" s="116" t="s">
        <v>245</v>
      </c>
      <c r="M80" s="125" t="s">
        <v>246</v>
      </c>
      <c r="N80" s="36"/>
    </row>
    <row r="81" spans="1:14" s="6" customFormat="1" ht="20.25" customHeight="1">
      <c r="A81" s="129"/>
      <c r="B81" s="98" t="s">
        <v>242</v>
      </c>
      <c r="C81" s="121"/>
      <c r="D81" s="121"/>
      <c r="E81" s="121"/>
      <c r="F81" s="99" t="s">
        <v>185</v>
      </c>
      <c r="G81" s="118"/>
      <c r="H81" s="118"/>
      <c r="I81" s="118"/>
      <c r="J81" s="99" t="s">
        <v>247</v>
      </c>
      <c r="K81" s="118"/>
      <c r="L81" s="118"/>
      <c r="M81" s="126"/>
      <c r="N81" s="36"/>
    </row>
    <row r="82" spans="1:14" s="6" customFormat="1" ht="20.25" customHeight="1">
      <c r="A82" s="39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6"/>
    </row>
    <row r="83" spans="1:14" s="6" customFormat="1" ht="20.25" customHeight="1">
      <c r="A83" s="31" t="s">
        <v>74</v>
      </c>
      <c r="B83" s="25">
        <f>SUM(B84:B89)</f>
        <v>1860</v>
      </c>
      <c r="C83" s="25">
        <v>215</v>
      </c>
      <c r="D83" s="25">
        <v>329</v>
      </c>
      <c r="E83" s="25">
        <v>1316</v>
      </c>
      <c r="F83" s="25">
        <f>SUM(F84:F89)</f>
        <v>5779</v>
      </c>
      <c r="G83" s="25">
        <v>842</v>
      </c>
      <c r="H83" s="25">
        <v>4519</v>
      </c>
      <c r="I83" s="25">
        <v>418</v>
      </c>
      <c r="J83" s="25">
        <f>SUM(J84:J89)</f>
        <v>4427</v>
      </c>
      <c r="K83" s="25">
        <v>3144</v>
      </c>
      <c r="L83" s="25">
        <v>1213</v>
      </c>
      <c r="M83" s="25">
        <v>70</v>
      </c>
      <c r="N83" s="36"/>
    </row>
    <row r="84" spans="1:14" s="6" customFormat="1" ht="20.25" customHeight="1">
      <c r="A84" s="32" t="s">
        <v>75</v>
      </c>
      <c r="B84" s="33">
        <f aca="true" t="shared" si="16" ref="B84:B89">SUM(C84:E84)</f>
        <v>45</v>
      </c>
      <c r="C84" s="33">
        <v>19</v>
      </c>
      <c r="D84" s="33">
        <v>26</v>
      </c>
      <c r="E84" s="33">
        <v>0</v>
      </c>
      <c r="F84" s="33">
        <f aca="true" t="shared" si="17" ref="F84:F89">SUM(G84:I84)</f>
        <v>1509</v>
      </c>
      <c r="G84" s="33">
        <v>321</v>
      </c>
      <c r="H84" s="33">
        <v>1188</v>
      </c>
      <c r="I84" s="33">
        <v>0</v>
      </c>
      <c r="J84" s="33">
        <f aca="true" t="shared" si="18" ref="J84:J89">SUM(K84:M84)</f>
        <v>1521</v>
      </c>
      <c r="K84" s="33">
        <v>1127</v>
      </c>
      <c r="L84" s="33">
        <v>393</v>
      </c>
      <c r="M84" s="33">
        <v>1</v>
      </c>
      <c r="N84" s="36"/>
    </row>
    <row r="85" spans="1:14" s="6" customFormat="1" ht="20.25" customHeight="1">
      <c r="A85" s="32" t="s">
        <v>76</v>
      </c>
      <c r="B85" s="33">
        <f t="shared" si="16"/>
        <v>1477</v>
      </c>
      <c r="C85" s="33">
        <v>31</v>
      </c>
      <c r="D85" s="33">
        <v>130</v>
      </c>
      <c r="E85" s="33">
        <v>1316</v>
      </c>
      <c r="F85" s="33">
        <f t="shared" si="17"/>
        <v>3763</v>
      </c>
      <c r="G85" s="33">
        <v>386</v>
      </c>
      <c r="H85" s="33">
        <v>2959</v>
      </c>
      <c r="I85" s="33">
        <v>418</v>
      </c>
      <c r="J85" s="33">
        <f t="shared" si="18"/>
        <v>2456</v>
      </c>
      <c r="K85" s="33">
        <v>1704</v>
      </c>
      <c r="L85" s="33">
        <v>683</v>
      </c>
      <c r="M85" s="33">
        <v>69</v>
      </c>
      <c r="N85" s="36"/>
    </row>
    <row r="86" spans="1:14" s="6" customFormat="1" ht="20.25" customHeight="1">
      <c r="A86" s="32" t="s">
        <v>77</v>
      </c>
      <c r="B86" s="33">
        <f t="shared" si="16"/>
        <v>81</v>
      </c>
      <c r="C86" s="33">
        <v>71</v>
      </c>
      <c r="D86" s="33">
        <v>10</v>
      </c>
      <c r="E86" s="33">
        <v>0</v>
      </c>
      <c r="F86" s="33">
        <f t="shared" si="17"/>
        <v>102</v>
      </c>
      <c r="G86" s="33">
        <v>21</v>
      </c>
      <c r="H86" s="33">
        <v>81</v>
      </c>
      <c r="I86" s="33">
        <v>0</v>
      </c>
      <c r="J86" s="33">
        <f t="shared" si="18"/>
        <v>105</v>
      </c>
      <c r="K86" s="33">
        <v>76</v>
      </c>
      <c r="L86" s="33">
        <v>29</v>
      </c>
      <c r="M86" s="33">
        <v>0</v>
      </c>
      <c r="N86" s="36"/>
    </row>
    <row r="87" spans="1:14" s="6" customFormat="1" ht="20.25" customHeight="1">
      <c r="A87" s="32" t="s">
        <v>78</v>
      </c>
      <c r="B87" s="33">
        <f t="shared" si="16"/>
        <v>55</v>
      </c>
      <c r="C87" s="33">
        <v>7</v>
      </c>
      <c r="D87" s="33">
        <v>48</v>
      </c>
      <c r="E87" s="33">
        <v>0</v>
      </c>
      <c r="F87" s="33">
        <f t="shared" si="17"/>
        <v>203</v>
      </c>
      <c r="G87" s="33">
        <v>24</v>
      </c>
      <c r="H87" s="33">
        <v>179</v>
      </c>
      <c r="I87" s="33">
        <v>0</v>
      </c>
      <c r="J87" s="33">
        <f t="shared" si="18"/>
        <v>142</v>
      </c>
      <c r="K87" s="33">
        <v>122</v>
      </c>
      <c r="L87" s="33">
        <v>20</v>
      </c>
      <c r="M87" s="33">
        <v>0</v>
      </c>
      <c r="N87" s="36"/>
    </row>
    <row r="88" spans="1:14" s="6" customFormat="1" ht="20.25" customHeight="1">
      <c r="A88" s="32" t="s">
        <v>79</v>
      </c>
      <c r="B88" s="33">
        <f t="shared" si="16"/>
        <v>26</v>
      </c>
      <c r="C88" s="33">
        <v>4</v>
      </c>
      <c r="D88" s="33">
        <v>22</v>
      </c>
      <c r="E88" s="33">
        <v>0</v>
      </c>
      <c r="F88" s="33">
        <f t="shared" si="17"/>
        <v>26</v>
      </c>
      <c r="G88" s="33">
        <v>7</v>
      </c>
      <c r="H88" s="33">
        <v>19</v>
      </c>
      <c r="I88" s="33">
        <v>0</v>
      </c>
      <c r="J88" s="33">
        <f t="shared" si="18"/>
        <v>27</v>
      </c>
      <c r="K88" s="33">
        <v>24</v>
      </c>
      <c r="L88" s="33">
        <v>3</v>
      </c>
      <c r="M88" s="33">
        <v>0</v>
      </c>
      <c r="N88" s="36"/>
    </row>
    <row r="89" spans="1:14" s="6" customFormat="1" ht="20.25" customHeight="1">
      <c r="A89" s="32" t="s">
        <v>80</v>
      </c>
      <c r="B89" s="33">
        <f t="shared" si="16"/>
        <v>176</v>
      </c>
      <c r="C89" s="33">
        <v>83</v>
      </c>
      <c r="D89" s="33">
        <v>93</v>
      </c>
      <c r="E89" s="33">
        <v>0</v>
      </c>
      <c r="F89" s="33">
        <f t="shared" si="17"/>
        <v>176</v>
      </c>
      <c r="G89" s="33">
        <v>83</v>
      </c>
      <c r="H89" s="33">
        <v>93</v>
      </c>
      <c r="I89" s="33">
        <v>0</v>
      </c>
      <c r="J89" s="33">
        <f t="shared" si="18"/>
        <v>176</v>
      </c>
      <c r="K89" s="33">
        <v>91</v>
      </c>
      <c r="L89" s="33">
        <v>85</v>
      </c>
      <c r="M89" s="33">
        <v>0</v>
      </c>
      <c r="N89" s="36"/>
    </row>
    <row r="90" spans="1:13" ht="20.25" customHeight="1">
      <c r="A90" s="39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4" s="41" customFormat="1" ht="20.25" customHeight="1">
      <c r="A91" s="31" t="s">
        <v>81</v>
      </c>
      <c r="B91" s="25">
        <f>SUM(B92:B97)</f>
        <v>2225</v>
      </c>
      <c r="C91" s="25">
        <v>305</v>
      </c>
      <c r="D91" s="25">
        <v>1914</v>
      </c>
      <c r="E91" s="25">
        <v>6</v>
      </c>
      <c r="F91" s="25">
        <f>SUM(F92:F97)</f>
        <v>3322</v>
      </c>
      <c r="G91" s="25">
        <v>636</v>
      </c>
      <c r="H91" s="25">
        <v>2686</v>
      </c>
      <c r="I91" s="25">
        <v>0</v>
      </c>
      <c r="J91" s="25">
        <f>SUM(J92:J97)</f>
        <v>3349</v>
      </c>
      <c r="K91" s="25">
        <v>2751</v>
      </c>
      <c r="L91" s="25">
        <v>598</v>
      </c>
      <c r="M91" s="25">
        <v>0</v>
      </c>
      <c r="N91" s="101"/>
    </row>
    <row r="92" spans="1:14" s="6" customFormat="1" ht="20.25" customHeight="1">
      <c r="A92" s="32" t="s">
        <v>82</v>
      </c>
      <c r="B92" s="33">
        <f aca="true" t="shared" si="19" ref="B92:B97">SUM(C92:E92)</f>
        <v>1599</v>
      </c>
      <c r="C92" s="33">
        <v>202</v>
      </c>
      <c r="D92" s="33">
        <v>1397</v>
      </c>
      <c r="E92" s="33">
        <v>0</v>
      </c>
      <c r="F92" s="33">
        <f aca="true" t="shared" si="20" ref="F92:F97">SUM(G92:I92)</f>
        <v>1712</v>
      </c>
      <c r="G92" s="33">
        <v>315</v>
      </c>
      <c r="H92" s="33">
        <v>1397</v>
      </c>
      <c r="I92" s="33">
        <v>0</v>
      </c>
      <c r="J92" s="33">
        <f aca="true" t="shared" si="21" ref="J92:J97">SUM(K92:M92)</f>
        <v>1710</v>
      </c>
      <c r="K92" s="33">
        <v>1394</v>
      </c>
      <c r="L92" s="33">
        <v>316</v>
      </c>
      <c r="M92" s="33">
        <v>0</v>
      </c>
      <c r="N92" s="36"/>
    </row>
    <row r="93" spans="1:14" s="6" customFormat="1" ht="20.25" customHeight="1">
      <c r="A93" s="32" t="s">
        <v>83</v>
      </c>
      <c r="B93" s="33">
        <f t="shared" si="19"/>
        <v>110</v>
      </c>
      <c r="C93" s="33">
        <v>16</v>
      </c>
      <c r="D93" s="33">
        <v>94</v>
      </c>
      <c r="E93" s="33">
        <v>0</v>
      </c>
      <c r="F93" s="33">
        <f t="shared" si="20"/>
        <v>0</v>
      </c>
      <c r="G93" s="33">
        <v>0</v>
      </c>
      <c r="H93" s="33">
        <v>0</v>
      </c>
      <c r="I93" s="33">
        <v>0</v>
      </c>
      <c r="J93" s="33">
        <f t="shared" si="21"/>
        <v>110</v>
      </c>
      <c r="K93" s="33">
        <v>95</v>
      </c>
      <c r="L93" s="33">
        <v>15</v>
      </c>
      <c r="M93" s="33">
        <v>0</v>
      </c>
      <c r="N93" s="36"/>
    </row>
    <row r="94" spans="1:14" s="6" customFormat="1" ht="20.25" customHeight="1">
      <c r="A94" s="32" t="s">
        <v>84</v>
      </c>
      <c r="B94" s="33">
        <f t="shared" si="19"/>
        <v>144</v>
      </c>
      <c r="C94" s="33">
        <v>23</v>
      </c>
      <c r="D94" s="33">
        <v>121</v>
      </c>
      <c r="E94" s="33">
        <v>0</v>
      </c>
      <c r="F94" s="33">
        <f t="shared" si="20"/>
        <v>247</v>
      </c>
      <c r="G94" s="33">
        <v>132</v>
      </c>
      <c r="H94" s="33">
        <v>115</v>
      </c>
      <c r="I94" s="33">
        <v>0</v>
      </c>
      <c r="J94" s="33">
        <f t="shared" si="21"/>
        <v>103</v>
      </c>
      <c r="K94" s="33">
        <v>83</v>
      </c>
      <c r="L94" s="33">
        <v>20</v>
      </c>
      <c r="M94" s="33">
        <v>0</v>
      </c>
      <c r="N94" s="36"/>
    </row>
    <row r="95" spans="1:14" s="6" customFormat="1" ht="20.25" customHeight="1">
      <c r="A95" s="32" t="s">
        <v>85</v>
      </c>
      <c r="B95" s="33">
        <f t="shared" si="19"/>
        <v>191</v>
      </c>
      <c r="C95" s="33">
        <v>37</v>
      </c>
      <c r="D95" s="33">
        <v>154</v>
      </c>
      <c r="E95" s="33">
        <v>0</v>
      </c>
      <c r="F95" s="33">
        <f t="shared" si="20"/>
        <v>205</v>
      </c>
      <c r="G95" s="33">
        <v>45</v>
      </c>
      <c r="H95" s="33">
        <v>160</v>
      </c>
      <c r="I95" s="33">
        <v>0</v>
      </c>
      <c r="J95" s="33">
        <f t="shared" si="21"/>
        <v>191</v>
      </c>
      <c r="K95" s="33">
        <v>142</v>
      </c>
      <c r="L95" s="33">
        <v>49</v>
      </c>
      <c r="M95" s="33">
        <v>0</v>
      </c>
      <c r="N95" s="36"/>
    </row>
    <row r="96" spans="1:14" s="6" customFormat="1" ht="20.25" customHeight="1">
      <c r="A96" s="32" t="s">
        <v>86</v>
      </c>
      <c r="B96" s="33">
        <f t="shared" si="19"/>
        <v>37</v>
      </c>
      <c r="C96" s="33">
        <v>9</v>
      </c>
      <c r="D96" s="33">
        <v>22</v>
      </c>
      <c r="E96" s="33">
        <v>6</v>
      </c>
      <c r="F96" s="33">
        <f t="shared" si="20"/>
        <v>1157</v>
      </c>
      <c r="G96" s="33">
        <v>144</v>
      </c>
      <c r="H96" s="33">
        <v>1013</v>
      </c>
      <c r="I96" s="33">
        <v>0</v>
      </c>
      <c r="J96" s="33">
        <f t="shared" si="21"/>
        <v>1161</v>
      </c>
      <c r="K96" s="33">
        <v>971</v>
      </c>
      <c r="L96" s="33">
        <v>190</v>
      </c>
      <c r="M96" s="33">
        <v>0</v>
      </c>
      <c r="N96" s="36"/>
    </row>
    <row r="97" spans="1:14" s="41" customFormat="1" ht="20.25" customHeight="1">
      <c r="A97" s="32" t="s">
        <v>87</v>
      </c>
      <c r="B97" s="33">
        <f t="shared" si="19"/>
        <v>144</v>
      </c>
      <c r="C97" s="33">
        <v>18</v>
      </c>
      <c r="D97" s="33">
        <v>126</v>
      </c>
      <c r="E97" s="33">
        <v>0</v>
      </c>
      <c r="F97" s="33">
        <f t="shared" si="20"/>
        <v>1</v>
      </c>
      <c r="G97" s="33">
        <v>0</v>
      </c>
      <c r="H97" s="33">
        <v>1</v>
      </c>
      <c r="I97" s="33">
        <v>0</v>
      </c>
      <c r="J97" s="33">
        <f t="shared" si="21"/>
        <v>74</v>
      </c>
      <c r="K97" s="33">
        <v>66</v>
      </c>
      <c r="L97" s="33">
        <v>8</v>
      </c>
      <c r="M97" s="33">
        <v>0</v>
      </c>
      <c r="N97" s="101"/>
    </row>
    <row r="98" spans="1:14" s="6" customFormat="1" ht="20.25" customHeight="1">
      <c r="A98" s="39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6"/>
    </row>
    <row r="99" spans="1:14" s="6" customFormat="1" ht="20.25" customHeight="1">
      <c r="A99" s="31" t="s">
        <v>88</v>
      </c>
      <c r="B99" s="25">
        <f>SUM(B100:B101)</f>
        <v>56</v>
      </c>
      <c r="C99" s="25">
        <v>7</v>
      </c>
      <c r="D99" s="25">
        <v>43</v>
      </c>
      <c r="E99" s="25">
        <v>6</v>
      </c>
      <c r="F99" s="25">
        <f>SUM(F100:F101)</f>
        <v>1715</v>
      </c>
      <c r="G99" s="25">
        <v>323</v>
      </c>
      <c r="H99" s="25">
        <v>1392</v>
      </c>
      <c r="I99" s="25">
        <v>0</v>
      </c>
      <c r="J99" s="25">
        <f>SUM(J100:J101)</f>
        <v>1735</v>
      </c>
      <c r="K99" s="25">
        <v>1431</v>
      </c>
      <c r="L99" s="25">
        <v>304</v>
      </c>
      <c r="M99" s="25">
        <v>0</v>
      </c>
      <c r="N99" s="36"/>
    </row>
    <row r="100" spans="1:14" s="6" customFormat="1" ht="20.25" customHeight="1">
      <c r="A100" s="32" t="s">
        <v>89</v>
      </c>
      <c r="B100" s="33">
        <f>SUM(C100:E100)</f>
        <v>53</v>
      </c>
      <c r="C100" s="33">
        <v>7</v>
      </c>
      <c r="D100" s="33">
        <v>40</v>
      </c>
      <c r="E100" s="33">
        <v>6</v>
      </c>
      <c r="F100" s="33">
        <f>SUM(G100:I100)</f>
        <v>1311</v>
      </c>
      <c r="G100" s="33">
        <v>245</v>
      </c>
      <c r="H100" s="33">
        <v>1066</v>
      </c>
      <c r="I100" s="33">
        <v>0</v>
      </c>
      <c r="J100" s="33">
        <f>SUM(K100:M100)</f>
        <v>1331</v>
      </c>
      <c r="K100" s="33">
        <v>1103</v>
      </c>
      <c r="L100" s="33">
        <v>228</v>
      </c>
      <c r="M100" s="33">
        <v>0</v>
      </c>
      <c r="N100" s="36"/>
    </row>
    <row r="101" spans="1:14" s="6" customFormat="1" ht="20.25" customHeight="1">
      <c r="A101" s="32" t="s">
        <v>90</v>
      </c>
      <c r="B101" s="33">
        <f>SUM(C101:E101)</f>
        <v>3</v>
      </c>
      <c r="C101" s="33">
        <v>0</v>
      </c>
      <c r="D101" s="33">
        <v>3</v>
      </c>
      <c r="E101" s="33">
        <v>0</v>
      </c>
      <c r="F101" s="33">
        <f>SUM(G101:I101)</f>
        <v>404</v>
      </c>
      <c r="G101" s="33">
        <v>78</v>
      </c>
      <c r="H101" s="33">
        <v>326</v>
      </c>
      <c r="I101" s="33">
        <v>0</v>
      </c>
      <c r="J101" s="33">
        <f>SUM(K101:M101)</f>
        <v>404</v>
      </c>
      <c r="K101" s="33">
        <v>328</v>
      </c>
      <c r="L101" s="33">
        <v>76</v>
      </c>
      <c r="M101" s="33">
        <v>0</v>
      </c>
      <c r="N101" s="36"/>
    </row>
    <row r="102" spans="1:14" s="6" customFormat="1" ht="20.25" customHeight="1">
      <c r="A102" s="39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6"/>
    </row>
    <row r="103" spans="1:14" s="6" customFormat="1" ht="20.25" customHeight="1">
      <c r="A103" s="31" t="s">
        <v>91</v>
      </c>
      <c r="B103" s="25">
        <f>SUM(B104:B107)</f>
        <v>781</v>
      </c>
      <c r="C103" s="25">
        <v>179</v>
      </c>
      <c r="D103" s="25">
        <v>577</v>
      </c>
      <c r="E103" s="25">
        <v>25</v>
      </c>
      <c r="F103" s="25">
        <f>SUM(F104:F107)</f>
        <v>2073</v>
      </c>
      <c r="G103" s="25">
        <v>504</v>
      </c>
      <c r="H103" s="25">
        <v>1448</v>
      </c>
      <c r="I103" s="25">
        <v>121</v>
      </c>
      <c r="J103" s="25">
        <f>SUM(J104:J107)</f>
        <v>2069</v>
      </c>
      <c r="K103" s="25">
        <v>1443</v>
      </c>
      <c r="L103" s="25">
        <v>459</v>
      </c>
      <c r="M103" s="25">
        <v>167</v>
      </c>
      <c r="N103" s="36"/>
    </row>
    <row r="104" spans="1:14" s="6" customFormat="1" ht="20.25" customHeight="1">
      <c r="A104" s="32" t="s">
        <v>92</v>
      </c>
      <c r="B104" s="33">
        <f>SUM(C104:E104)</f>
        <v>185</v>
      </c>
      <c r="C104" s="33">
        <v>27</v>
      </c>
      <c r="D104" s="33">
        <v>158</v>
      </c>
      <c r="E104" s="33">
        <v>0</v>
      </c>
      <c r="F104" s="33">
        <f>SUM(G104:I104)</f>
        <v>316</v>
      </c>
      <c r="G104" s="33">
        <v>134</v>
      </c>
      <c r="H104" s="33">
        <v>182</v>
      </c>
      <c r="I104" s="33">
        <v>0</v>
      </c>
      <c r="J104" s="33">
        <f>SUM(K104:M104)</f>
        <v>325</v>
      </c>
      <c r="K104" s="33">
        <v>228</v>
      </c>
      <c r="L104" s="33">
        <v>97</v>
      </c>
      <c r="M104" s="33">
        <v>0</v>
      </c>
      <c r="N104" s="36"/>
    </row>
    <row r="105" spans="1:14" s="6" customFormat="1" ht="20.25" customHeight="1">
      <c r="A105" s="32" t="s">
        <v>93</v>
      </c>
      <c r="B105" s="33">
        <f>SUM(C105:E105)</f>
        <v>26</v>
      </c>
      <c r="C105" s="33">
        <v>9</v>
      </c>
      <c r="D105" s="33">
        <v>11</v>
      </c>
      <c r="E105" s="33">
        <v>6</v>
      </c>
      <c r="F105" s="33">
        <f>SUM(G105:I105)</f>
        <v>944</v>
      </c>
      <c r="G105" s="33">
        <v>165</v>
      </c>
      <c r="H105" s="33">
        <v>680</v>
      </c>
      <c r="I105" s="33">
        <v>99</v>
      </c>
      <c r="J105" s="33">
        <f>SUM(K105:M105)</f>
        <v>964</v>
      </c>
      <c r="K105" s="33">
        <v>738</v>
      </c>
      <c r="L105" s="33">
        <v>189</v>
      </c>
      <c r="M105" s="33">
        <v>37</v>
      </c>
      <c r="N105" s="36"/>
    </row>
    <row r="106" spans="1:14" s="41" customFormat="1" ht="20.25" customHeight="1">
      <c r="A106" s="32" t="s">
        <v>94</v>
      </c>
      <c r="B106" s="33">
        <f>SUM(C106:E106)</f>
        <v>0</v>
      </c>
      <c r="C106" s="33">
        <v>0</v>
      </c>
      <c r="D106" s="33">
        <v>0</v>
      </c>
      <c r="E106" s="33">
        <v>0</v>
      </c>
      <c r="F106" s="33">
        <f>SUM(G106:I106)</f>
        <v>243</v>
      </c>
      <c r="G106" s="33">
        <v>62</v>
      </c>
      <c r="H106" s="33">
        <v>178</v>
      </c>
      <c r="I106" s="33">
        <v>3</v>
      </c>
      <c r="J106" s="33">
        <f>SUM(K106:M106)</f>
        <v>247</v>
      </c>
      <c r="K106" s="33">
        <v>178</v>
      </c>
      <c r="L106" s="33">
        <v>42</v>
      </c>
      <c r="M106" s="33">
        <v>27</v>
      </c>
      <c r="N106" s="101"/>
    </row>
    <row r="107" spans="1:14" s="41" customFormat="1" ht="20.25" customHeight="1">
      <c r="A107" s="32" t="s">
        <v>95</v>
      </c>
      <c r="B107" s="33">
        <f>SUM(C107:E107)</f>
        <v>570</v>
      </c>
      <c r="C107" s="33">
        <v>143</v>
      </c>
      <c r="D107" s="33">
        <v>408</v>
      </c>
      <c r="E107" s="33">
        <v>19</v>
      </c>
      <c r="F107" s="33">
        <f>SUM(G107:I107)</f>
        <v>570</v>
      </c>
      <c r="G107" s="33">
        <v>143</v>
      </c>
      <c r="H107" s="33">
        <v>408</v>
      </c>
      <c r="I107" s="33">
        <v>19</v>
      </c>
      <c r="J107" s="33">
        <f>SUM(K107:M107)</f>
        <v>533</v>
      </c>
      <c r="K107" s="33">
        <v>299</v>
      </c>
      <c r="L107" s="33">
        <v>131</v>
      </c>
      <c r="M107" s="33">
        <v>103</v>
      </c>
      <c r="N107" s="101"/>
    </row>
    <row r="108" spans="1:14" s="41" customFormat="1" ht="20.25" customHeight="1">
      <c r="A108" s="4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101"/>
    </row>
    <row r="109" spans="1:14" s="6" customFormat="1" ht="20.25" customHeight="1">
      <c r="A109" s="6" t="s">
        <v>96</v>
      </c>
      <c r="B109" s="25">
        <f>SUM(B110:B112)</f>
        <v>755</v>
      </c>
      <c r="C109" s="25">
        <v>131</v>
      </c>
      <c r="D109" s="25">
        <v>601</v>
      </c>
      <c r="E109" s="25">
        <v>23</v>
      </c>
      <c r="F109" s="25">
        <f>SUM(F110:F112)</f>
        <v>2014</v>
      </c>
      <c r="G109" s="25">
        <v>394</v>
      </c>
      <c r="H109" s="25">
        <v>1269</v>
      </c>
      <c r="I109" s="25">
        <v>351</v>
      </c>
      <c r="J109" s="25">
        <f>SUM(J110:J112)</f>
        <v>2397</v>
      </c>
      <c r="K109" s="25">
        <v>1530</v>
      </c>
      <c r="L109" s="25">
        <v>712</v>
      </c>
      <c r="M109" s="25">
        <v>155</v>
      </c>
      <c r="N109" s="36"/>
    </row>
    <row r="110" spans="1:14" s="6" customFormat="1" ht="20.25" customHeight="1">
      <c r="A110" s="32" t="s">
        <v>97</v>
      </c>
      <c r="B110" s="33">
        <f>SUM(C110:E110)</f>
        <v>73</v>
      </c>
      <c r="C110" s="33">
        <v>19</v>
      </c>
      <c r="D110" s="33">
        <v>38</v>
      </c>
      <c r="E110" s="33">
        <v>16</v>
      </c>
      <c r="F110" s="33">
        <f>SUM(G110:I110)</f>
        <v>1500</v>
      </c>
      <c r="G110" s="33">
        <v>178</v>
      </c>
      <c r="H110" s="33">
        <v>992</v>
      </c>
      <c r="I110" s="33">
        <v>330</v>
      </c>
      <c r="J110" s="33">
        <f>SUM(K110:M110)</f>
        <v>1435</v>
      </c>
      <c r="K110" s="33">
        <v>872</v>
      </c>
      <c r="L110" s="33">
        <v>480</v>
      </c>
      <c r="M110" s="33">
        <v>83</v>
      </c>
      <c r="N110" s="36"/>
    </row>
    <row r="111" spans="1:14" s="6" customFormat="1" ht="20.25" customHeight="1">
      <c r="A111" s="32" t="s">
        <v>98</v>
      </c>
      <c r="B111" s="33">
        <f>SUM(C111:E111)</f>
        <v>109</v>
      </c>
      <c r="C111" s="33">
        <v>12</v>
      </c>
      <c r="D111" s="33">
        <v>97</v>
      </c>
      <c r="E111" s="33">
        <v>0</v>
      </c>
      <c r="F111" s="33">
        <f>SUM(G111:I111)</f>
        <v>514</v>
      </c>
      <c r="G111" s="33">
        <v>216</v>
      </c>
      <c r="H111" s="33">
        <v>277</v>
      </c>
      <c r="I111" s="33">
        <v>21</v>
      </c>
      <c r="J111" s="33">
        <f>SUM(K111:M111)</f>
        <v>389</v>
      </c>
      <c r="K111" s="33">
        <v>192</v>
      </c>
      <c r="L111" s="33">
        <v>132</v>
      </c>
      <c r="M111" s="33">
        <v>65</v>
      </c>
      <c r="N111" s="36"/>
    </row>
    <row r="112" spans="1:14" s="6" customFormat="1" ht="20.25" customHeight="1">
      <c r="A112" s="32" t="s">
        <v>99</v>
      </c>
      <c r="B112" s="33">
        <f>SUM(C112:E112)</f>
        <v>573</v>
      </c>
      <c r="C112" s="33">
        <v>100</v>
      </c>
      <c r="D112" s="33">
        <v>466</v>
      </c>
      <c r="E112" s="33">
        <v>7</v>
      </c>
      <c r="F112" s="33">
        <f>SUM(G112:I112)</f>
        <v>0</v>
      </c>
      <c r="G112" s="33">
        <v>0</v>
      </c>
      <c r="H112" s="33">
        <v>0</v>
      </c>
      <c r="I112" s="33">
        <v>0</v>
      </c>
      <c r="J112" s="33">
        <f>SUM(K112:M112)</f>
        <v>573</v>
      </c>
      <c r="K112" s="33">
        <v>466</v>
      </c>
      <c r="L112" s="33">
        <v>100</v>
      </c>
      <c r="M112" s="33">
        <v>7</v>
      </c>
      <c r="N112" s="36"/>
    </row>
    <row r="113" spans="1:14" s="6" customFormat="1" ht="20.25" customHeight="1">
      <c r="A113" s="3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6"/>
    </row>
    <row r="114" spans="1:14" s="6" customFormat="1" ht="20.25" customHeight="1">
      <c r="A114" s="6" t="s">
        <v>100</v>
      </c>
      <c r="B114" s="25">
        <f>SUM(B115:B117)</f>
        <v>2004</v>
      </c>
      <c r="C114" s="25">
        <v>283</v>
      </c>
      <c r="D114" s="25">
        <v>1709</v>
      </c>
      <c r="E114" s="25">
        <v>12</v>
      </c>
      <c r="F114" s="25">
        <f>SUM(F115:F117)</f>
        <v>2018</v>
      </c>
      <c r="G114" s="25">
        <v>551</v>
      </c>
      <c r="H114" s="25">
        <v>1457</v>
      </c>
      <c r="I114" s="25">
        <v>10</v>
      </c>
      <c r="J114" s="25">
        <f>SUM(J115:J117)</f>
        <v>2393</v>
      </c>
      <c r="K114" s="25">
        <v>1639</v>
      </c>
      <c r="L114" s="25">
        <v>700</v>
      </c>
      <c r="M114" s="25">
        <v>54</v>
      </c>
      <c r="N114" s="36"/>
    </row>
    <row r="115" spans="1:14" s="6" customFormat="1" ht="20.25" customHeight="1">
      <c r="A115" s="32" t="s">
        <v>101</v>
      </c>
      <c r="B115" s="33">
        <f>SUM(C115:E115)</f>
        <v>1044</v>
      </c>
      <c r="C115" s="33">
        <v>70</v>
      </c>
      <c r="D115" s="33">
        <v>971</v>
      </c>
      <c r="E115" s="33">
        <v>3</v>
      </c>
      <c r="F115" s="33">
        <f>SUM(G115:I115)</f>
        <v>681</v>
      </c>
      <c r="G115" s="33">
        <v>256</v>
      </c>
      <c r="H115" s="33">
        <v>424</v>
      </c>
      <c r="I115" s="33">
        <v>1</v>
      </c>
      <c r="J115" s="33">
        <f>SUM(K115:M115)</f>
        <v>1102</v>
      </c>
      <c r="K115" s="33">
        <v>826</v>
      </c>
      <c r="L115" s="33">
        <v>275</v>
      </c>
      <c r="M115" s="33">
        <v>1</v>
      </c>
      <c r="N115" s="36"/>
    </row>
    <row r="116" spans="1:14" s="6" customFormat="1" ht="20.25" customHeight="1">
      <c r="A116" s="32" t="s">
        <v>102</v>
      </c>
      <c r="B116" s="33">
        <f>SUM(C116:E116)</f>
        <v>377</v>
      </c>
      <c r="C116" s="33">
        <v>85</v>
      </c>
      <c r="D116" s="33">
        <v>292</v>
      </c>
      <c r="E116" s="33">
        <v>0</v>
      </c>
      <c r="F116" s="33">
        <f>SUM(G116:I116)</f>
        <v>752</v>
      </c>
      <c r="G116" s="33">
        <v>166</v>
      </c>
      <c r="H116" s="33">
        <v>586</v>
      </c>
      <c r="I116" s="33">
        <v>0</v>
      </c>
      <c r="J116" s="33">
        <f>SUM(K116:M116)</f>
        <v>752</v>
      </c>
      <c r="K116" s="33">
        <v>503</v>
      </c>
      <c r="L116" s="33">
        <v>249</v>
      </c>
      <c r="M116" s="33">
        <v>0</v>
      </c>
      <c r="N116" s="36"/>
    </row>
    <row r="117" spans="1:14" s="6" customFormat="1" ht="20.25" customHeight="1">
      <c r="A117" s="44" t="s">
        <v>103</v>
      </c>
      <c r="B117" s="46">
        <f>SUM(C117:E117)</f>
        <v>583</v>
      </c>
      <c r="C117" s="45">
        <v>128</v>
      </c>
      <c r="D117" s="45">
        <v>446</v>
      </c>
      <c r="E117" s="45">
        <v>9</v>
      </c>
      <c r="F117" s="46">
        <f>SUM(G117:I117)</f>
        <v>585</v>
      </c>
      <c r="G117" s="45">
        <v>129</v>
      </c>
      <c r="H117" s="45">
        <v>447</v>
      </c>
      <c r="I117" s="46">
        <v>9</v>
      </c>
      <c r="J117" s="45">
        <f>SUM(K117:M117)</f>
        <v>539</v>
      </c>
      <c r="K117" s="45">
        <v>310</v>
      </c>
      <c r="L117" s="45">
        <v>176</v>
      </c>
      <c r="M117" s="45">
        <v>53</v>
      </c>
      <c r="N117" s="36"/>
    </row>
    <row r="118" spans="1:14" s="6" customFormat="1" ht="20.25" customHeight="1">
      <c r="A118" s="32" t="s">
        <v>250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6"/>
    </row>
    <row r="119" spans="1:14" s="6" customFormat="1" ht="20.25" customHeight="1">
      <c r="A119" s="36" t="s">
        <v>105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6"/>
    </row>
    <row r="120" s="6" customFormat="1" ht="20.25" customHeight="1">
      <c r="N120" s="36"/>
    </row>
    <row r="121" s="6" customFormat="1" ht="20.25" customHeight="1">
      <c r="N121" s="36"/>
    </row>
    <row r="122" s="6" customFormat="1" ht="20.25" customHeight="1">
      <c r="N122" s="36"/>
    </row>
    <row r="123" s="6" customFormat="1" ht="20.25" customHeight="1">
      <c r="N123" s="36"/>
    </row>
    <row r="124" s="6" customFormat="1" ht="20.25" customHeight="1">
      <c r="N124" s="36"/>
    </row>
    <row r="125" s="6" customFormat="1" ht="20.25" customHeight="1">
      <c r="N125" s="36"/>
    </row>
    <row r="126" s="6" customFormat="1" ht="20.25" customHeight="1">
      <c r="N126" s="36"/>
    </row>
  </sheetData>
  <sheetProtection/>
  <mergeCells count="30">
    <mergeCell ref="I80:I81"/>
    <mergeCell ref="K80:K81"/>
    <mergeCell ref="L80:L81"/>
    <mergeCell ref="M80:M81"/>
    <mergeCell ref="A79:A81"/>
    <mergeCell ref="B79:B80"/>
    <mergeCell ref="C79:E79"/>
    <mergeCell ref="G79:I79"/>
    <mergeCell ref="K79:M79"/>
    <mergeCell ref="C80:C81"/>
    <mergeCell ref="D80:D81"/>
    <mergeCell ref="E80:E81"/>
    <mergeCell ref="G80:G81"/>
    <mergeCell ref="H80:H81"/>
    <mergeCell ref="K7:M7"/>
    <mergeCell ref="G8:G9"/>
    <mergeCell ref="A3:M3"/>
    <mergeCell ref="A4:M4"/>
    <mergeCell ref="C7:E7"/>
    <mergeCell ref="G7:I7"/>
    <mergeCell ref="M8:M9"/>
    <mergeCell ref="A7:A9"/>
    <mergeCell ref="B7:B8"/>
    <mergeCell ref="H8:H9"/>
    <mergeCell ref="I8:I9"/>
    <mergeCell ref="K8:K9"/>
    <mergeCell ref="L8:L9"/>
    <mergeCell ref="C8:C9"/>
    <mergeCell ref="D8:D9"/>
    <mergeCell ref="E8:E9"/>
  </mergeCells>
  <printOptions horizontalCentered="1" verticalCentered="1"/>
  <pageMargins left="0.35433070866141736" right="0.15748031496062992" top="0.6299212598425197" bottom="0.5118110236220472" header="0" footer="0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Dixie Mendoza</cp:lastModifiedBy>
  <cp:lastPrinted>2013-08-22T21:12:35Z</cp:lastPrinted>
  <dcterms:created xsi:type="dcterms:W3CDTF">2013-06-04T13:11:17Z</dcterms:created>
  <dcterms:modified xsi:type="dcterms:W3CDTF">2015-10-12T06:26:13Z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5130</vt:i4>
  </property>
</Properties>
</file>